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ATFOM\"/>
    </mc:Choice>
  </mc:AlternateContent>
  <xr:revisionPtr revIDLastSave="0" documentId="13_ncr:1_{B4432ED6-651E-4C6E-8CC2-0FBBBAB6C8B5}" xr6:coauthVersionLast="47" xr6:coauthVersionMax="47" xr10:uidLastSave="{00000000-0000-0000-0000-000000000000}"/>
  <bookViews>
    <workbookView xWindow="-120" yWindow="-120" windowWidth="29040" windowHeight="15720" tabRatio="656" firstSheet="3" activeTab="3" xr2:uid="{00000000-000D-0000-FFFF-FFFF00000000}"/>
  </bookViews>
  <sheets>
    <sheet name="Budget (Mar 14)" sheetId="21" state="hidden" r:id="rId1"/>
    <sheet name="Budget" sheetId="20" state="hidden" r:id="rId2"/>
    <sheet name="পরিশিষ্ট-২ (২৩-২৪) খসড়া" sheetId="24" state="hidden" r:id="rId3"/>
    <sheet name="Summary Code" sheetId="25" r:id="rId4"/>
    <sheet name="Details Code" sheetId="26" r:id="rId5"/>
    <sheet name="Quarterly Activity Plan" sheetId="27" r:id="rId6"/>
    <sheet name="২০২৩-২৪ কোড ভিত্তিক" sheetId="11" state="hidden" r:id="rId7"/>
    <sheet name="২০২৩-২৪ কিসি্ত্তওয়ারী" sheetId="10" state="hidden" r:id="rId8"/>
    <sheet name="২০২৩-২৪ সংলগ্নী-১" sheetId="23" state="hidden" r:id="rId9"/>
    <sheet name="সংলগ্নী-১" sheetId="15" state="hidden" r:id="rId10"/>
    <sheet name="সংলগ্নী-১ (২)" sheetId="16" state="hidden" r:id="rId11"/>
  </sheets>
  <definedNames>
    <definedName name="GoB_CAP" localSheetId="8">#REF!</definedName>
    <definedName name="GoB_CAP" localSheetId="0">#REF!</definedName>
    <definedName name="GoB_CAP">#REF!</definedName>
    <definedName name="GoB_Capital" localSheetId="8">#REF!</definedName>
    <definedName name="GoB_Capital" localSheetId="0">#REF!</definedName>
    <definedName name="GoB_Capital">#REF!</definedName>
    <definedName name="GoB_Revenue" localSheetId="8">#REF!</definedName>
    <definedName name="GoB_Revenue" localSheetId="0">#REF!</definedName>
    <definedName name="GoB_Revenue">#REF!</definedName>
    <definedName name="GoB_Revenue_Songlogni_1_1">'সংলগ্নী-১'!$I$13:$I$36</definedName>
    <definedName name="GoB_Revenue_Songlogni_1_2">'সংলগ্নী-১ (২)'!$I$11:$I$16</definedName>
    <definedName name="Konta_Rev" localSheetId="8">#REF!</definedName>
    <definedName name="Konta_Rev" localSheetId="0">#REF!</definedName>
    <definedName name="Konta_Rev">#REF!</definedName>
    <definedName name="Kontasa" localSheetId="0">#REF!</definedName>
    <definedName name="Kontasa">#REF!</definedName>
    <definedName name="_xlnm.Print_Area" localSheetId="7">'২০২৩-২৪ কিসি্ত্তওয়ারী'!$A$1:$L$75</definedName>
    <definedName name="_xlnm.Print_Area" localSheetId="6">'২০২৩-২৪ কোড ভিত্তিক'!$A$1:$S$75</definedName>
    <definedName name="_xlnm.Print_Area" localSheetId="8">'২০২৩-২৪ সংলগ্নী-১'!$A$1:$AG$80</definedName>
    <definedName name="_xlnm.Print_Area" localSheetId="1">Budget!$C$1:$Z$72</definedName>
    <definedName name="_xlnm.Print_Area" localSheetId="0">'Budget (Mar 14)'!$C$1:$Z$72</definedName>
    <definedName name="_xlnm.Print_Area" localSheetId="4">'Details Code'!$A$1:$H$67</definedName>
    <definedName name="_xlnm.Print_Area" localSheetId="5">'Quarterly Activity Plan'!$A$1:$L$68</definedName>
    <definedName name="_xlnm.Print_Area" localSheetId="3">'Summary Code'!$A$1:$H$23</definedName>
    <definedName name="_xlnm.Print_Area" localSheetId="2">'পরিশিষ্ট-২ (২৩-২৪) খসড়া'!$A$1:$F$93</definedName>
    <definedName name="_xlnm.Print_Area" localSheetId="9">'সংলগ্নী-১'!$A$1:$X$38</definedName>
    <definedName name="_xlnm.Print_Titles" localSheetId="7">'২০২৩-২৪ কিসি্ত্তওয়ারী'!$1:$8</definedName>
    <definedName name="_xlnm.Print_Titles" localSheetId="6">'২০২৩-২৪ কোড ভিত্তিক'!$1:$8</definedName>
    <definedName name="_xlnm.Print_Titles" localSheetId="8">'২০২৩-২৪ সংলগ্নী-১'!$1:$9</definedName>
    <definedName name="_xlnm.Print_Titles" localSheetId="1">Budget!$1:$3</definedName>
    <definedName name="_xlnm.Print_Titles" localSheetId="0">'Budget (Mar 14)'!$1:$3</definedName>
    <definedName name="_xlnm.Print_Titles" localSheetId="5">'Quarterly Activity Plan'!$1:$5</definedName>
    <definedName name="_xlnm.Print_Titles" localSheetId="2">'পরিশিষ্ট-২ (২৩-২৪) খসড়া'!$10:$11</definedName>
    <definedName name="RPA" localSheetId="8">#REF!</definedName>
    <definedName name="RPA" localSheetId="0">#REF!</definedName>
    <definedName name="RPA">#REF!</definedName>
    <definedName name="RPA_GOB" localSheetId="0">#REF!</definedName>
    <definedName name="RPA_GOB">#REF!</definedName>
    <definedName name="RPA_GoB_Capital" localSheetId="8">#REF!</definedName>
    <definedName name="RPA_GoB_Capital" localSheetId="0">#REF!</definedName>
    <definedName name="RPA_GoB_Capital">#REF!</definedName>
    <definedName name="RpA_GoB_Rev" localSheetId="8">#REF!</definedName>
    <definedName name="RpA_GoB_Rev" localSheetId="0">#REF!</definedName>
    <definedName name="RpA_GoB_Rev">#REF!</definedName>
    <definedName name="RPA_GoB_Revenue" localSheetId="8">#REF!</definedName>
    <definedName name="RPA_GoB_Revenue" localSheetId="0">#REF!</definedName>
    <definedName name="RPA_GoB_Revenue">#REF!</definedName>
    <definedName name="RPA_Kontasa_Capital" localSheetId="8">#REF!</definedName>
    <definedName name="RPA_Kontasa_Capital" localSheetId="0">#REF!</definedName>
    <definedName name="RPA_Kontasa_Capital">#REF!</definedName>
    <definedName name="RPA_Kontasa_Revenue" localSheetId="8">#REF!</definedName>
    <definedName name="RPA_Kontasa_Revenue" localSheetId="0">#REF!</definedName>
    <definedName name="RPA_Kontasa_Revenue">#REF!</definedName>
    <definedName name="Total_Capital" localSheetId="8">#REF!</definedName>
    <definedName name="Total_Capital" localSheetId="0">#REF!</definedName>
    <definedName name="Total_Capital">#REF!</definedName>
    <definedName name="Total_Revenue" localSheetId="8">#REF!</definedName>
    <definedName name="Total_Revenue" localSheetId="0">#REF!</definedName>
    <definedName name="Total_Revenue">#REF!</definedName>
    <definedName name="ক" localSheetId="8">#REF!</definedName>
    <definedName name="ক" localSheetId="0">#REF!</definedName>
    <definedName name="ক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27" l="1"/>
  <c r="F43" i="27"/>
  <c r="G43" i="27"/>
  <c r="G49" i="27" s="1"/>
  <c r="H43" i="27"/>
  <c r="H49" i="27" s="1"/>
  <c r="I43" i="27"/>
  <c r="J43" i="27"/>
  <c r="K43" i="27"/>
  <c r="L43" i="27"/>
  <c r="D43" i="27"/>
  <c r="E47" i="27"/>
  <c r="F47" i="27"/>
  <c r="G47" i="27"/>
  <c r="H47" i="27"/>
  <c r="I47" i="27"/>
  <c r="J47" i="27"/>
  <c r="K47" i="27"/>
  <c r="L47" i="27"/>
  <c r="D47" i="27"/>
  <c r="H14" i="25"/>
  <c r="H13" i="25"/>
  <c r="G14" i="25"/>
  <c r="H46" i="26"/>
  <c r="H45" i="26"/>
  <c r="H44" i="26"/>
  <c r="H39" i="26"/>
  <c r="G46" i="26"/>
  <c r="G42" i="26"/>
  <c r="L66" i="27"/>
  <c r="L64" i="27"/>
  <c r="L63" i="27"/>
  <c r="E65" i="27"/>
  <c r="F65" i="27"/>
  <c r="G65" i="27"/>
  <c r="H65" i="27"/>
  <c r="I65" i="27"/>
  <c r="J65" i="27"/>
  <c r="K65" i="27"/>
  <c r="D65" i="27"/>
  <c r="L57" i="27"/>
  <c r="L58" i="27"/>
  <c r="L59" i="27"/>
  <c r="L60" i="27"/>
  <c r="L56" i="27"/>
  <c r="E61" i="27"/>
  <c r="F61" i="27"/>
  <c r="G61" i="27"/>
  <c r="H61" i="27"/>
  <c r="I61" i="27"/>
  <c r="J61" i="27"/>
  <c r="J67" i="27" s="1"/>
  <c r="K61" i="27"/>
  <c r="D61" i="27"/>
  <c r="D67" i="27" s="1"/>
  <c r="L53" i="27"/>
  <c r="L54" i="27" s="1"/>
  <c r="E54" i="27"/>
  <c r="F54" i="27"/>
  <c r="G54" i="27"/>
  <c r="H54" i="27"/>
  <c r="I54" i="27"/>
  <c r="J54" i="27"/>
  <c r="K54" i="27"/>
  <c r="D54" i="27"/>
  <c r="L48" i="27"/>
  <c r="L42" i="27"/>
  <c r="L40" i="27"/>
  <c r="E49" i="27"/>
  <c r="F49" i="27"/>
  <c r="I49" i="27"/>
  <c r="K49" i="27"/>
  <c r="D49" i="27"/>
  <c r="L35" i="27"/>
  <c r="L36" i="27"/>
  <c r="L37" i="27"/>
  <c r="L34" i="27"/>
  <c r="E38" i="27"/>
  <c r="F38" i="27"/>
  <c r="G38" i="27"/>
  <c r="H38" i="27"/>
  <c r="I38" i="27"/>
  <c r="J38" i="27"/>
  <c r="K38" i="27"/>
  <c r="D38" i="27"/>
  <c r="L31" i="27"/>
  <c r="L32" i="27" s="1"/>
  <c r="E32" i="27"/>
  <c r="F32" i="27"/>
  <c r="G32" i="27"/>
  <c r="H32" i="27"/>
  <c r="I32" i="27"/>
  <c r="J32" i="27"/>
  <c r="K32" i="27"/>
  <c r="D32" i="27"/>
  <c r="L28" i="27"/>
  <c r="L29" i="27" s="1"/>
  <c r="E29" i="27"/>
  <c r="F29" i="27"/>
  <c r="G29" i="27"/>
  <c r="H29" i="27"/>
  <c r="I29" i="27"/>
  <c r="J29" i="27"/>
  <c r="J49" i="27" s="1"/>
  <c r="K29" i="27"/>
  <c r="D29" i="27"/>
  <c r="L25" i="27"/>
  <c r="L26" i="27" s="1"/>
  <c r="E26" i="27"/>
  <c r="F26" i="27"/>
  <c r="G26" i="27"/>
  <c r="H26" i="27"/>
  <c r="I26" i="27"/>
  <c r="J26" i="27"/>
  <c r="K26" i="27"/>
  <c r="D26" i="27"/>
  <c r="E23" i="27"/>
  <c r="F23" i="27"/>
  <c r="G23" i="27"/>
  <c r="H23" i="27"/>
  <c r="I23" i="27"/>
  <c r="J23" i="27"/>
  <c r="K23" i="27"/>
  <c r="D23" i="27"/>
  <c r="L12" i="27"/>
  <c r="L13" i="27"/>
  <c r="L14" i="27"/>
  <c r="L15" i="27"/>
  <c r="L16" i="27"/>
  <c r="L17" i="27"/>
  <c r="L18" i="27"/>
  <c r="L19" i="27"/>
  <c r="L20" i="27"/>
  <c r="L21" i="27"/>
  <c r="L22" i="27"/>
  <c r="L11" i="27"/>
  <c r="E8" i="27"/>
  <c r="F8" i="27"/>
  <c r="G8" i="27"/>
  <c r="H8" i="27"/>
  <c r="I8" i="27"/>
  <c r="J8" i="27"/>
  <c r="K8" i="27"/>
  <c r="D8" i="27"/>
  <c r="L7" i="27"/>
  <c r="L8" i="27" s="1"/>
  <c r="I67" i="27" l="1"/>
  <c r="I68" i="27" s="1"/>
  <c r="D68" i="27"/>
  <c r="K67" i="27"/>
  <c r="L23" i="27"/>
  <c r="L61" i="27"/>
  <c r="J68" i="27"/>
  <c r="G67" i="27"/>
  <c r="H67" i="27"/>
  <c r="F67" i="27"/>
  <c r="E67" i="27"/>
  <c r="L38" i="27"/>
  <c r="L49" i="27"/>
  <c r="L65" i="27"/>
  <c r="G53" i="26"/>
  <c r="G64" i="26"/>
  <c r="G60" i="26"/>
  <c r="G18" i="25"/>
  <c r="G37" i="26"/>
  <c r="G31" i="26"/>
  <c r="G28" i="26"/>
  <c r="G25" i="26"/>
  <c r="G22" i="26"/>
  <c r="G7" i="26"/>
  <c r="G8" i="25"/>
  <c r="G20" i="25"/>
  <c r="G19" i="25"/>
  <c r="G13" i="25"/>
  <c r="G12" i="25"/>
  <c r="G11" i="25"/>
  <c r="G10" i="25"/>
  <c r="G9" i="25"/>
  <c r="G7" i="25"/>
  <c r="H68" i="27" l="1"/>
  <c r="L67" i="27"/>
  <c r="L68" i="27" s="1"/>
  <c r="E68" i="27"/>
  <c r="F68" i="27"/>
  <c r="G68" i="27"/>
  <c r="K68" i="27"/>
  <c r="G47" i="26"/>
  <c r="G15" i="25" s="1"/>
  <c r="G16" i="25" s="1"/>
  <c r="G65" i="26"/>
  <c r="G21" i="25" s="1"/>
  <c r="G22" i="25" s="1"/>
  <c r="X6" i="20"/>
  <c r="X7" i="20"/>
  <c r="X8" i="20"/>
  <c r="X9" i="20"/>
  <c r="X5" i="20"/>
  <c r="M60" i="11"/>
  <c r="K50" i="10"/>
  <c r="L50" i="10"/>
  <c r="K49" i="10"/>
  <c r="L49" i="10"/>
  <c r="K48" i="10"/>
  <c r="L48" i="10"/>
  <c r="K47" i="10"/>
  <c r="K46" i="10"/>
  <c r="L46" i="10"/>
  <c r="K45" i="10"/>
  <c r="L45" i="10"/>
  <c r="K44" i="10"/>
  <c r="L44" i="10"/>
  <c r="K43" i="10"/>
  <c r="L43" i="10"/>
  <c r="K42" i="10"/>
  <c r="L42" i="10"/>
  <c r="K41" i="10"/>
  <c r="L41" i="10"/>
  <c r="K40" i="10"/>
  <c r="L40" i="10"/>
  <c r="K39" i="10"/>
  <c r="L39" i="10"/>
  <c r="K38" i="10"/>
  <c r="L38" i="10"/>
  <c r="K37" i="10"/>
  <c r="L37" i="10"/>
  <c r="K36" i="10"/>
  <c r="L36" i="10"/>
  <c r="K35" i="10"/>
  <c r="K34" i="10"/>
  <c r="L34" i="10"/>
  <c r="L33" i="10"/>
  <c r="K32" i="10"/>
  <c r="L32" i="10"/>
  <c r="K31" i="10"/>
  <c r="L31" i="10"/>
  <c r="K30" i="10"/>
  <c r="L30" i="10"/>
  <c r="K29" i="10"/>
  <c r="L29" i="10"/>
  <c r="K28" i="10"/>
  <c r="L28" i="10"/>
  <c r="K27" i="10"/>
  <c r="L27" i="10"/>
  <c r="K26" i="10"/>
  <c r="L26" i="10"/>
  <c r="K25" i="10"/>
  <c r="L25" i="10"/>
  <c r="K24" i="10"/>
  <c r="K23" i="10"/>
  <c r="L22" i="10"/>
  <c r="K21" i="10"/>
  <c r="L21" i="10"/>
  <c r="K20" i="10"/>
  <c r="L20" i="10"/>
  <c r="K19" i="10"/>
  <c r="L19" i="10"/>
  <c r="K18" i="10"/>
  <c r="L18" i="10"/>
  <c r="K17" i="10"/>
  <c r="L17" i="10"/>
  <c r="K16" i="10"/>
  <c r="L16" i="10"/>
  <c r="K15" i="10"/>
  <c r="L15" i="10"/>
  <c r="K14" i="10"/>
  <c r="L14" i="10"/>
  <c r="K13" i="10"/>
  <c r="L13" i="10"/>
  <c r="K12" i="10"/>
  <c r="L12" i="10"/>
  <c r="K11" i="10"/>
  <c r="K10" i="10"/>
  <c r="K51" i="10" s="1"/>
  <c r="L10" i="10"/>
  <c r="L51" i="10" s="1"/>
  <c r="AB11" i="23"/>
  <c r="AE11" i="23"/>
  <c r="AB12" i="23"/>
  <c r="AE12" i="23"/>
  <c r="AB13" i="23"/>
  <c r="AE13" i="23"/>
  <c r="AE14" i="23"/>
  <c r="AB15" i="23"/>
  <c r="AE15" i="23"/>
  <c r="AB16" i="23"/>
  <c r="X10" i="20"/>
  <c r="AE16" i="23"/>
  <c r="AB17" i="23"/>
  <c r="AE17" i="23"/>
  <c r="AB18" i="23"/>
  <c r="AE18" i="23"/>
  <c r="AB19" i="23"/>
  <c r="AE19" i="23"/>
  <c r="AE20" i="23"/>
  <c r="AB21" i="23"/>
  <c r="AE21" i="23"/>
  <c r="AB22" i="23"/>
  <c r="AE22" i="23"/>
  <c r="AB23" i="23"/>
  <c r="AE23" i="23"/>
  <c r="AB24" i="23"/>
  <c r="AE24" i="23"/>
  <c r="AB25" i="23"/>
  <c r="AE25" i="23"/>
  <c r="AB26" i="23"/>
  <c r="AE26" i="23"/>
  <c r="AB27" i="23"/>
  <c r="AE27" i="23"/>
  <c r="AB28" i="23"/>
  <c r="AE28" i="23"/>
  <c r="AB29" i="23"/>
  <c r="AE29" i="23"/>
  <c r="AB30" i="23"/>
  <c r="AE30" i="23"/>
  <c r="AB31" i="23"/>
  <c r="AE31" i="23"/>
  <c r="AB32" i="23"/>
  <c r="AE32" i="23"/>
  <c r="AE33" i="23"/>
  <c r="AB34" i="23"/>
  <c r="AE34" i="23"/>
  <c r="AB35" i="23"/>
  <c r="AE35" i="23"/>
  <c r="AB36" i="23"/>
  <c r="AE36" i="23"/>
  <c r="AB37" i="23"/>
  <c r="AE37" i="23"/>
  <c r="AB38" i="23"/>
  <c r="AE38" i="23"/>
  <c r="AB39" i="23"/>
  <c r="AE39" i="23"/>
  <c r="AB40" i="23"/>
  <c r="AE40" i="23"/>
  <c r="AB41" i="23"/>
  <c r="AE41" i="23"/>
  <c r="AB42" i="23"/>
  <c r="AE42" i="23"/>
  <c r="AB43" i="23"/>
  <c r="AE43" i="23"/>
  <c r="AB44" i="23"/>
  <c r="AE44" i="23"/>
  <c r="AB45" i="23"/>
  <c r="AE45" i="23"/>
  <c r="AE46" i="23"/>
  <c r="AB47" i="23"/>
  <c r="AE47" i="23"/>
  <c r="AB48" i="23"/>
  <c r="AE48" i="23"/>
  <c r="AB50" i="23"/>
  <c r="AE50" i="23"/>
  <c r="AB51" i="23"/>
  <c r="AE51" i="23"/>
  <c r="AB54" i="23"/>
  <c r="AE54" i="23"/>
  <c r="AB55" i="23"/>
  <c r="AE55" i="23"/>
  <c r="AB56" i="23"/>
  <c r="AE56" i="23"/>
  <c r="AE57" i="23"/>
  <c r="AB58" i="23"/>
  <c r="AE58" i="23"/>
  <c r="AB59" i="23"/>
  <c r="AE59" i="23"/>
  <c r="AB61" i="23"/>
  <c r="AE61" i="23"/>
  <c r="AB62" i="23"/>
  <c r="AE62" i="23"/>
  <c r="AB63" i="23"/>
  <c r="AE63" i="23"/>
  <c r="AB64" i="23"/>
  <c r="AE64" i="23"/>
  <c r="AB65" i="23"/>
  <c r="AE65" i="23"/>
  <c r="AB66" i="23"/>
  <c r="AE66" i="23"/>
  <c r="AB67" i="23"/>
  <c r="AE67" i="23"/>
  <c r="AB68" i="23"/>
  <c r="AE68" i="23"/>
  <c r="AC72" i="23"/>
  <c r="AD72" i="23"/>
  <c r="AC55" i="23"/>
  <c r="AD55" i="23"/>
  <c r="AC56" i="23"/>
  <c r="AD56" i="23"/>
  <c r="AC57" i="23"/>
  <c r="AD57" i="23"/>
  <c r="AC58" i="23"/>
  <c r="AD58" i="23"/>
  <c r="AC59" i="23"/>
  <c r="AD59" i="23"/>
  <c r="AD60" i="23"/>
  <c r="AC61" i="23"/>
  <c r="AD61" i="23"/>
  <c r="AC62" i="23"/>
  <c r="AD62" i="23"/>
  <c r="AC63" i="23"/>
  <c r="AD63" i="23"/>
  <c r="AC64" i="23"/>
  <c r="AD64" i="23"/>
  <c r="AC65" i="23"/>
  <c r="AD65" i="23"/>
  <c r="AC66" i="23"/>
  <c r="AD66" i="23"/>
  <c r="AC67" i="23"/>
  <c r="AD67" i="23"/>
  <c r="AC68" i="23"/>
  <c r="AD68" i="23"/>
  <c r="AC54" i="23"/>
  <c r="AD54" i="23"/>
  <c r="AC11" i="23"/>
  <c r="AD11" i="23"/>
  <c r="AC12" i="23"/>
  <c r="AD12" i="23"/>
  <c r="AC13" i="23"/>
  <c r="AD13" i="23"/>
  <c r="AC14" i="23"/>
  <c r="AD14" i="23"/>
  <c r="AC15" i="23"/>
  <c r="AD15" i="23"/>
  <c r="AC16" i="23"/>
  <c r="AD16" i="23"/>
  <c r="AC17" i="23"/>
  <c r="AD17" i="23"/>
  <c r="AC18" i="23"/>
  <c r="AD18" i="23"/>
  <c r="AC19" i="23"/>
  <c r="AD19" i="23"/>
  <c r="AC20" i="23"/>
  <c r="AD20" i="23"/>
  <c r="AC21" i="23"/>
  <c r="AD21" i="23"/>
  <c r="AC22" i="23"/>
  <c r="AD22" i="23"/>
  <c r="AC23" i="23"/>
  <c r="AD23" i="23"/>
  <c r="AC24" i="23"/>
  <c r="AD24" i="23"/>
  <c r="AC25" i="23"/>
  <c r="AD25" i="23"/>
  <c r="AC26" i="23"/>
  <c r="AD26" i="23"/>
  <c r="AC27" i="23"/>
  <c r="AD27" i="23"/>
  <c r="AC28" i="23"/>
  <c r="AD28" i="23"/>
  <c r="AC29" i="23"/>
  <c r="AD29" i="23"/>
  <c r="AC30" i="23"/>
  <c r="AD30" i="23"/>
  <c r="AC31" i="23"/>
  <c r="AD31" i="23"/>
  <c r="AC32" i="23"/>
  <c r="AD32" i="23"/>
  <c r="AC33" i="23"/>
  <c r="AD33" i="23"/>
  <c r="AC34" i="23"/>
  <c r="AD34" i="23"/>
  <c r="AC35" i="23"/>
  <c r="AD35" i="23"/>
  <c r="AC36" i="23"/>
  <c r="AD36" i="23"/>
  <c r="AC37" i="23"/>
  <c r="AD37" i="23"/>
  <c r="AC38" i="23"/>
  <c r="AD38" i="23"/>
  <c r="AC39" i="23"/>
  <c r="AD39" i="23"/>
  <c r="AC40" i="23"/>
  <c r="AD40" i="23"/>
  <c r="AC41" i="23"/>
  <c r="AD41" i="23"/>
  <c r="AC42" i="23"/>
  <c r="AD42" i="23"/>
  <c r="AC43" i="23"/>
  <c r="AD43" i="23"/>
  <c r="AC44" i="23"/>
  <c r="AD44" i="23"/>
  <c r="AC45" i="23"/>
  <c r="AD45" i="23"/>
  <c r="AC46" i="23"/>
  <c r="AD46" i="23"/>
  <c r="AC47" i="23"/>
  <c r="AD47" i="23"/>
  <c r="AC48" i="23"/>
  <c r="AD48" i="23"/>
  <c r="AD49" i="23"/>
  <c r="AC50" i="23"/>
  <c r="AD50" i="23"/>
  <c r="AC51" i="23"/>
  <c r="AD51" i="23"/>
  <c r="F11" i="23"/>
  <c r="F52" i="23" s="1"/>
  <c r="F72" i="23" s="1"/>
  <c r="U72" i="23" s="1"/>
  <c r="G11" i="23"/>
  <c r="V11" i="23" s="1"/>
  <c r="V52" i="23" s="1"/>
  <c r="F12" i="23"/>
  <c r="G12" i="23"/>
  <c r="I12" i="23" s="1"/>
  <c r="X12" i="23" s="1"/>
  <c r="F13" i="23"/>
  <c r="U13" i="23" s="1"/>
  <c r="G13" i="23"/>
  <c r="F14" i="23"/>
  <c r="G14" i="23"/>
  <c r="I14" i="23"/>
  <c r="F15" i="23"/>
  <c r="I15" i="23" s="1"/>
  <c r="X15" i="23" s="1"/>
  <c r="G15" i="23"/>
  <c r="F16" i="23"/>
  <c r="G16" i="23"/>
  <c r="I16" i="23" s="1"/>
  <c r="X16" i="23" s="1"/>
  <c r="F17" i="23"/>
  <c r="U17" i="23" s="1"/>
  <c r="G17" i="23"/>
  <c r="F18" i="23"/>
  <c r="G18" i="23"/>
  <c r="I18" i="23"/>
  <c r="X18" i="23" s="1"/>
  <c r="F19" i="23"/>
  <c r="U19" i="23" s="1"/>
  <c r="G19" i="23"/>
  <c r="V19" i="23" s="1"/>
  <c r="F20" i="23"/>
  <c r="G20" i="23"/>
  <c r="I20" i="23" s="1"/>
  <c r="X20" i="23" s="1"/>
  <c r="F21" i="23"/>
  <c r="I21" i="23" s="1"/>
  <c r="X21" i="23" s="1"/>
  <c r="G21" i="23"/>
  <c r="F22" i="23"/>
  <c r="G22" i="23"/>
  <c r="I22" i="23"/>
  <c r="F23" i="23"/>
  <c r="I23" i="23" s="1"/>
  <c r="X23" i="23" s="1"/>
  <c r="G23" i="23"/>
  <c r="V23" i="23" s="1"/>
  <c r="F24" i="23"/>
  <c r="G24" i="23"/>
  <c r="I24" i="23" s="1"/>
  <c r="X24" i="23" s="1"/>
  <c r="F25" i="23"/>
  <c r="U25" i="23" s="1"/>
  <c r="G25" i="23"/>
  <c r="F26" i="23"/>
  <c r="G26" i="23"/>
  <c r="I26" i="23"/>
  <c r="F27" i="23"/>
  <c r="I27" i="23" s="1"/>
  <c r="X27" i="23" s="1"/>
  <c r="G27" i="23"/>
  <c r="F28" i="23"/>
  <c r="G28" i="23"/>
  <c r="I28" i="23" s="1"/>
  <c r="X28" i="23" s="1"/>
  <c r="F29" i="23"/>
  <c r="U29" i="23" s="1"/>
  <c r="G29" i="23"/>
  <c r="F30" i="23"/>
  <c r="G30" i="23"/>
  <c r="I30" i="23"/>
  <c r="X30" i="23" s="1"/>
  <c r="F31" i="23"/>
  <c r="U31" i="23" s="1"/>
  <c r="G31" i="23"/>
  <c r="V31" i="23" s="1"/>
  <c r="F32" i="23"/>
  <c r="G32" i="23"/>
  <c r="I32" i="23" s="1"/>
  <c r="X32" i="23" s="1"/>
  <c r="F33" i="23"/>
  <c r="I33" i="23" s="1"/>
  <c r="X33" i="23" s="1"/>
  <c r="G33" i="23"/>
  <c r="F34" i="23"/>
  <c r="G34" i="23"/>
  <c r="I34" i="23"/>
  <c r="F35" i="23"/>
  <c r="I35" i="23" s="1"/>
  <c r="X35" i="23" s="1"/>
  <c r="G35" i="23"/>
  <c r="V35" i="23" s="1"/>
  <c r="F36" i="23"/>
  <c r="G36" i="23"/>
  <c r="I36" i="23" s="1"/>
  <c r="X36" i="23" s="1"/>
  <c r="F37" i="23"/>
  <c r="U37" i="23" s="1"/>
  <c r="G37" i="23"/>
  <c r="F38" i="23"/>
  <c r="G38" i="23"/>
  <c r="I38" i="23"/>
  <c r="F39" i="23"/>
  <c r="I39" i="23" s="1"/>
  <c r="X39" i="23" s="1"/>
  <c r="G39" i="23"/>
  <c r="F40" i="23"/>
  <c r="G40" i="23"/>
  <c r="I40" i="23" s="1"/>
  <c r="X40" i="23" s="1"/>
  <c r="F41" i="23"/>
  <c r="U41" i="23" s="1"/>
  <c r="G41" i="23"/>
  <c r="F42" i="23"/>
  <c r="G42" i="23"/>
  <c r="I42" i="23"/>
  <c r="X42" i="23" s="1"/>
  <c r="F43" i="23"/>
  <c r="U43" i="23" s="1"/>
  <c r="G43" i="23"/>
  <c r="V43" i="23" s="1"/>
  <c r="F44" i="23"/>
  <c r="G44" i="23"/>
  <c r="I44" i="23" s="1"/>
  <c r="X44" i="23" s="1"/>
  <c r="F45" i="23"/>
  <c r="I45" i="23" s="1"/>
  <c r="X45" i="23" s="1"/>
  <c r="G45" i="23"/>
  <c r="F46" i="23"/>
  <c r="G46" i="23"/>
  <c r="I46" i="23"/>
  <c r="F47" i="23"/>
  <c r="U47" i="23" s="1"/>
  <c r="G47" i="23"/>
  <c r="V47" i="23" s="1"/>
  <c r="F48" i="23"/>
  <c r="G48" i="23"/>
  <c r="I48" i="23" s="1"/>
  <c r="X48" i="23" s="1"/>
  <c r="F49" i="23"/>
  <c r="U49" i="23" s="1"/>
  <c r="G49" i="23"/>
  <c r="F50" i="23"/>
  <c r="G50" i="23"/>
  <c r="I50" i="23"/>
  <c r="F51" i="23"/>
  <c r="I51" i="23" s="1"/>
  <c r="X51" i="23" s="1"/>
  <c r="G51" i="23"/>
  <c r="F54" i="23"/>
  <c r="I54" i="23" s="1"/>
  <c r="G54" i="23"/>
  <c r="F55" i="23"/>
  <c r="G55" i="23"/>
  <c r="I55" i="23" s="1"/>
  <c r="X55" i="23" s="1"/>
  <c r="F56" i="23"/>
  <c r="G56" i="23"/>
  <c r="V56" i="23" s="1"/>
  <c r="I56" i="23"/>
  <c r="X56" i="23" s="1"/>
  <c r="F57" i="23"/>
  <c r="I57" i="23" s="1"/>
  <c r="X57" i="23" s="1"/>
  <c r="G57" i="23"/>
  <c r="V57" i="23" s="1"/>
  <c r="F58" i="23"/>
  <c r="I58" i="23" s="1"/>
  <c r="X58" i="23" s="1"/>
  <c r="G58" i="23"/>
  <c r="V58" i="23" s="1"/>
  <c r="F59" i="23"/>
  <c r="G59" i="23"/>
  <c r="I59" i="23" s="1"/>
  <c r="X59" i="23" s="1"/>
  <c r="F60" i="23"/>
  <c r="U60" i="23" s="1"/>
  <c r="G60" i="23"/>
  <c r="I60" i="23"/>
  <c r="X60" i="23" s="1"/>
  <c r="F61" i="23"/>
  <c r="I61" i="23" s="1"/>
  <c r="X61" i="23" s="1"/>
  <c r="G61" i="23"/>
  <c r="F62" i="23"/>
  <c r="U62" i="23" s="1"/>
  <c r="G62" i="23"/>
  <c r="V62" i="23" s="1"/>
  <c r="F63" i="23"/>
  <c r="G63" i="23"/>
  <c r="I63" i="23" s="1"/>
  <c r="X63" i="23" s="1"/>
  <c r="F64" i="23"/>
  <c r="U64" i="23" s="1"/>
  <c r="G64" i="23"/>
  <c r="V64" i="23" s="1"/>
  <c r="I64" i="23"/>
  <c r="X64" i="23" s="1"/>
  <c r="F65" i="23"/>
  <c r="I65" i="23" s="1"/>
  <c r="X65" i="23" s="1"/>
  <c r="G65" i="23"/>
  <c r="F66" i="23"/>
  <c r="I66" i="23" s="1"/>
  <c r="X66" i="23" s="1"/>
  <c r="G66" i="23"/>
  <c r="F67" i="23"/>
  <c r="G67" i="23"/>
  <c r="I67" i="23" s="1"/>
  <c r="X67" i="23" s="1"/>
  <c r="F68" i="23"/>
  <c r="G68" i="23"/>
  <c r="V68" i="23" s="1"/>
  <c r="I68" i="23"/>
  <c r="X68" i="23" s="1"/>
  <c r="F70" i="23"/>
  <c r="G70" i="23"/>
  <c r="I70" i="23"/>
  <c r="X70" i="23" s="1"/>
  <c r="F71" i="23"/>
  <c r="I71" i="23" s="1"/>
  <c r="X71" i="23" s="1"/>
  <c r="G71" i="23"/>
  <c r="V71" i="23" s="1"/>
  <c r="G52" i="23"/>
  <c r="G69" i="23"/>
  <c r="G72" i="23"/>
  <c r="V72" i="23" s="1"/>
  <c r="K72" i="23"/>
  <c r="F69" i="23"/>
  <c r="V70" i="23"/>
  <c r="U71" i="23"/>
  <c r="U70" i="23"/>
  <c r="V54" i="23"/>
  <c r="V69" i="23" s="1"/>
  <c r="V55" i="23"/>
  <c r="V59" i="23"/>
  <c r="V60" i="23"/>
  <c r="V61" i="23"/>
  <c r="V63" i="23"/>
  <c r="V65" i="23"/>
  <c r="V66" i="23"/>
  <c r="V67" i="23"/>
  <c r="U55" i="23"/>
  <c r="U56" i="23"/>
  <c r="U57" i="23"/>
  <c r="U59" i="23"/>
  <c r="U61" i="23"/>
  <c r="U63" i="23"/>
  <c r="U67" i="23"/>
  <c r="U68" i="23"/>
  <c r="X14" i="23"/>
  <c r="X22" i="23"/>
  <c r="X26" i="23"/>
  <c r="X34" i="23"/>
  <c r="X38" i="23"/>
  <c r="X46" i="23"/>
  <c r="X50" i="23"/>
  <c r="V13" i="23"/>
  <c r="V14" i="23"/>
  <c r="V15" i="23"/>
  <c r="V16" i="23"/>
  <c r="V17" i="23"/>
  <c r="V18" i="23"/>
  <c r="V20" i="23"/>
  <c r="V21" i="23"/>
  <c r="V22" i="23"/>
  <c r="V25" i="23"/>
  <c r="V26" i="23"/>
  <c r="V27" i="23"/>
  <c r="V28" i="23"/>
  <c r="V29" i="23"/>
  <c r="V30" i="23"/>
  <c r="V32" i="23"/>
  <c r="V33" i="23"/>
  <c r="V34" i="23"/>
  <c r="V37" i="23"/>
  <c r="V38" i="23"/>
  <c r="V39" i="23"/>
  <c r="V40" i="23"/>
  <c r="V41" i="23"/>
  <c r="V42" i="23"/>
  <c r="V44" i="23"/>
  <c r="V45" i="23"/>
  <c r="V46" i="23"/>
  <c r="V49" i="23"/>
  <c r="V50" i="23"/>
  <c r="V51" i="23"/>
  <c r="U11" i="23"/>
  <c r="U12" i="23"/>
  <c r="U14" i="23"/>
  <c r="U15" i="23"/>
  <c r="U16" i="23"/>
  <c r="U18" i="23"/>
  <c r="U20" i="23"/>
  <c r="U21" i="23"/>
  <c r="U22" i="23"/>
  <c r="U23" i="23"/>
  <c r="U24" i="23"/>
  <c r="U26" i="23"/>
  <c r="U27" i="23"/>
  <c r="U28" i="23"/>
  <c r="U30" i="23"/>
  <c r="U32" i="23"/>
  <c r="U33" i="23"/>
  <c r="U34" i="23"/>
  <c r="U35" i="23"/>
  <c r="U36" i="23"/>
  <c r="U38" i="23"/>
  <c r="U39" i="23"/>
  <c r="U40" i="23"/>
  <c r="U42" i="23"/>
  <c r="U44" i="23"/>
  <c r="U45" i="23"/>
  <c r="U46" i="23"/>
  <c r="U48" i="23"/>
  <c r="U50" i="23"/>
  <c r="U51" i="23"/>
  <c r="U52" i="23"/>
  <c r="L72" i="23"/>
  <c r="E71" i="23"/>
  <c r="E70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54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20" i="23"/>
  <c r="C20" i="23"/>
  <c r="B21" i="23"/>
  <c r="C21" i="23"/>
  <c r="B22" i="23"/>
  <c r="C22" i="23"/>
  <c r="B23" i="23"/>
  <c r="C23" i="23"/>
  <c r="B24" i="23"/>
  <c r="C24" i="23"/>
  <c r="B25" i="23"/>
  <c r="C25" i="23"/>
  <c r="B26" i="23"/>
  <c r="C26" i="23"/>
  <c r="B27" i="23"/>
  <c r="C27" i="23"/>
  <c r="B28" i="23"/>
  <c r="C28" i="23"/>
  <c r="B29" i="23"/>
  <c r="C29" i="23"/>
  <c r="B30" i="23"/>
  <c r="C30" i="23"/>
  <c r="B31" i="23"/>
  <c r="C31" i="23"/>
  <c r="B32" i="23"/>
  <c r="C32" i="23"/>
  <c r="B33" i="23"/>
  <c r="C33" i="23"/>
  <c r="B34" i="23"/>
  <c r="C34" i="23"/>
  <c r="B35" i="23"/>
  <c r="C35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B47" i="23"/>
  <c r="C47" i="23"/>
  <c r="B48" i="23"/>
  <c r="C48" i="23"/>
  <c r="B49" i="23"/>
  <c r="C49" i="23"/>
  <c r="B50" i="23"/>
  <c r="C50" i="23"/>
  <c r="B51" i="23"/>
  <c r="C51" i="23"/>
  <c r="C52" i="23"/>
  <c r="C53" i="23"/>
  <c r="B54" i="23"/>
  <c r="C54" i="23"/>
  <c r="B55" i="23"/>
  <c r="C55" i="23"/>
  <c r="B56" i="23"/>
  <c r="C56" i="23"/>
  <c r="B57" i="23"/>
  <c r="C57" i="23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69" i="23"/>
  <c r="B70" i="23"/>
  <c r="C70" i="23"/>
  <c r="B71" i="23"/>
  <c r="C71" i="23"/>
  <c r="C72" i="23"/>
  <c r="C11" i="23"/>
  <c r="B11" i="23"/>
  <c r="L11" i="10"/>
  <c r="L23" i="10"/>
  <c r="L24" i="10"/>
  <c r="L35" i="10"/>
  <c r="L47" i="10"/>
  <c r="L53" i="10"/>
  <c r="L54" i="10"/>
  <c r="L55" i="10"/>
  <c r="L56" i="10"/>
  <c r="L57" i="10"/>
  <c r="L58" i="10"/>
  <c r="L60" i="10"/>
  <c r="L61" i="10"/>
  <c r="L62" i="10"/>
  <c r="L63" i="10"/>
  <c r="L64" i="10"/>
  <c r="L65" i="10"/>
  <c r="L66" i="10"/>
  <c r="L67" i="10"/>
  <c r="K22" i="10"/>
  <c r="K33" i="10"/>
  <c r="K53" i="10"/>
  <c r="K54" i="10"/>
  <c r="K55" i="10"/>
  <c r="K57" i="10"/>
  <c r="K58" i="10"/>
  <c r="K60" i="10"/>
  <c r="K61" i="10"/>
  <c r="K62" i="10"/>
  <c r="K63" i="10"/>
  <c r="K64" i="10"/>
  <c r="K65" i="10"/>
  <c r="K66" i="10"/>
  <c r="K67" i="10"/>
  <c r="I42" i="10"/>
  <c r="I53" i="10" s="1"/>
  <c r="I43" i="10"/>
  <c r="I54" i="10" s="1"/>
  <c r="I44" i="10"/>
  <c r="I45" i="10"/>
  <c r="I46" i="10"/>
  <c r="I47" i="10"/>
  <c r="I48" i="10"/>
  <c r="I49" i="10"/>
  <c r="I51" i="10"/>
  <c r="H40" i="11"/>
  <c r="I40" i="11"/>
  <c r="J40" i="11"/>
  <c r="K40" i="11"/>
  <c r="I41" i="10" s="1"/>
  <c r="D10" i="10"/>
  <c r="E10" i="10"/>
  <c r="E51" i="10" s="1"/>
  <c r="E71" i="10" s="1"/>
  <c r="G10" i="10"/>
  <c r="G51" i="10" s="1"/>
  <c r="D11" i="10"/>
  <c r="G11" i="10" s="1"/>
  <c r="E11" i="10"/>
  <c r="D12" i="10"/>
  <c r="G12" i="10" s="1"/>
  <c r="E12" i="10"/>
  <c r="D13" i="10"/>
  <c r="G13" i="10" s="1"/>
  <c r="E13" i="10"/>
  <c r="D14" i="10"/>
  <c r="E14" i="10"/>
  <c r="G14" i="10"/>
  <c r="D15" i="10"/>
  <c r="G15" i="10" s="1"/>
  <c r="E15" i="10"/>
  <c r="D16" i="10"/>
  <c r="G16" i="10" s="1"/>
  <c r="E16" i="10"/>
  <c r="D17" i="10"/>
  <c r="G17" i="10" s="1"/>
  <c r="E17" i="10"/>
  <c r="D18" i="10"/>
  <c r="E18" i="10"/>
  <c r="G18" i="10"/>
  <c r="D19" i="10"/>
  <c r="G19" i="10" s="1"/>
  <c r="E19" i="10"/>
  <c r="D20" i="10"/>
  <c r="G20" i="10" s="1"/>
  <c r="E20" i="10"/>
  <c r="D21" i="10"/>
  <c r="G21" i="10" s="1"/>
  <c r="E21" i="10"/>
  <c r="D22" i="10"/>
  <c r="E22" i="10"/>
  <c r="G22" i="10"/>
  <c r="D23" i="10"/>
  <c r="G23" i="10" s="1"/>
  <c r="E23" i="10"/>
  <c r="D24" i="10"/>
  <c r="G24" i="10" s="1"/>
  <c r="E24" i="10"/>
  <c r="D25" i="10"/>
  <c r="G25" i="10" s="1"/>
  <c r="E25" i="10"/>
  <c r="D26" i="10"/>
  <c r="E26" i="10"/>
  <c r="G26" i="10"/>
  <c r="D27" i="10"/>
  <c r="G27" i="10" s="1"/>
  <c r="E27" i="10"/>
  <c r="D28" i="10"/>
  <c r="G28" i="10" s="1"/>
  <c r="E28" i="10"/>
  <c r="D29" i="10"/>
  <c r="E29" i="10"/>
  <c r="G29" i="10" s="1"/>
  <c r="D30" i="10"/>
  <c r="E30" i="10"/>
  <c r="G30" i="10"/>
  <c r="D31" i="10"/>
  <c r="G31" i="10" s="1"/>
  <c r="E31" i="10"/>
  <c r="D32" i="10"/>
  <c r="G32" i="10" s="1"/>
  <c r="E32" i="10"/>
  <c r="D33" i="10"/>
  <c r="E33" i="10"/>
  <c r="G33" i="10" s="1"/>
  <c r="D34" i="10"/>
  <c r="E34" i="10"/>
  <c r="G34" i="10"/>
  <c r="D35" i="10"/>
  <c r="G35" i="10" s="1"/>
  <c r="E35" i="10"/>
  <c r="D36" i="10"/>
  <c r="G36" i="10" s="1"/>
  <c r="E36" i="10"/>
  <c r="D37" i="10"/>
  <c r="E37" i="10"/>
  <c r="G37" i="10" s="1"/>
  <c r="D38" i="10"/>
  <c r="E38" i="10"/>
  <c r="G38" i="10"/>
  <c r="D39" i="10"/>
  <c r="G39" i="10" s="1"/>
  <c r="E39" i="10"/>
  <c r="D40" i="10"/>
  <c r="G40" i="10" s="1"/>
  <c r="E40" i="10"/>
  <c r="D41" i="10"/>
  <c r="E41" i="10"/>
  <c r="G41" i="10" s="1"/>
  <c r="D42" i="10"/>
  <c r="E42" i="10"/>
  <c r="G42" i="10"/>
  <c r="D43" i="10"/>
  <c r="G43" i="10" s="1"/>
  <c r="E43" i="10"/>
  <c r="D44" i="10"/>
  <c r="G44" i="10" s="1"/>
  <c r="E44" i="10"/>
  <c r="D45" i="10"/>
  <c r="E45" i="10"/>
  <c r="G45" i="10" s="1"/>
  <c r="D46" i="10"/>
  <c r="E46" i="10"/>
  <c r="G46" i="10"/>
  <c r="D47" i="10"/>
  <c r="G47" i="10" s="1"/>
  <c r="E47" i="10"/>
  <c r="D48" i="10"/>
  <c r="G48" i="10" s="1"/>
  <c r="E48" i="10"/>
  <c r="D49" i="10"/>
  <c r="E49" i="10"/>
  <c r="G49" i="10" s="1"/>
  <c r="D50" i="10"/>
  <c r="E50" i="10"/>
  <c r="G50" i="10"/>
  <c r="D53" i="10"/>
  <c r="E53" i="10"/>
  <c r="G53" i="10"/>
  <c r="G68" i="10" s="1"/>
  <c r="D54" i="10"/>
  <c r="G54" i="10" s="1"/>
  <c r="E54" i="10"/>
  <c r="D55" i="10"/>
  <c r="E55" i="10"/>
  <c r="G55" i="10"/>
  <c r="D56" i="10"/>
  <c r="G56" i="10" s="1"/>
  <c r="E56" i="10"/>
  <c r="D57" i="10"/>
  <c r="E57" i="10"/>
  <c r="G57" i="10"/>
  <c r="D58" i="10"/>
  <c r="G58" i="10" s="1"/>
  <c r="E58" i="10"/>
  <c r="D59" i="10"/>
  <c r="E59" i="10"/>
  <c r="G59" i="10"/>
  <c r="D60" i="10"/>
  <c r="G60" i="10" s="1"/>
  <c r="E60" i="10"/>
  <c r="D61" i="10"/>
  <c r="E61" i="10"/>
  <c r="G61" i="10"/>
  <c r="D62" i="10"/>
  <c r="G62" i="10" s="1"/>
  <c r="E62" i="10"/>
  <c r="D63" i="10"/>
  <c r="E63" i="10"/>
  <c r="G63" i="10"/>
  <c r="D64" i="10"/>
  <c r="G64" i="10" s="1"/>
  <c r="E64" i="10"/>
  <c r="D65" i="10"/>
  <c r="E65" i="10"/>
  <c r="G65" i="10"/>
  <c r="D66" i="10"/>
  <c r="G66" i="10" s="1"/>
  <c r="E66" i="10"/>
  <c r="D67" i="10"/>
  <c r="E67" i="10"/>
  <c r="G67" i="10"/>
  <c r="D69" i="10"/>
  <c r="G69" i="10" s="1"/>
  <c r="E69" i="10"/>
  <c r="D70" i="10"/>
  <c r="E70" i="10"/>
  <c r="G70" i="10" s="1"/>
  <c r="E68" i="10"/>
  <c r="D51" i="10"/>
  <c r="D68" i="10"/>
  <c r="D71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53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C69" i="10"/>
  <c r="B70" i="10"/>
  <c r="C70" i="10"/>
  <c r="B71" i="10"/>
  <c r="B10" i="10"/>
  <c r="H53" i="11"/>
  <c r="I53" i="11"/>
  <c r="J53" i="11"/>
  <c r="K53" i="11"/>
  <c r="K68" i="11" s="1"/>
  <c r="H54" i="11"/>
  <c r="K54" i="11" s="1"/>
  <c r="I54" i="11"/>
  <c r="J54" i="11"/>
  <c r="H55" i="11"/>
  <c r="I55" i="11"/>
  <c r="J55" i="11"/>
  <c r="K55" i="11"/>
  <c r="H56" i="11"/>
  <c r="I56" i="11"/>
  <c r="J56" i="11"/>
  <c r="K56" i="11"/>
  <c r="H57" i="11"/>
  <c r="K57" i="11" s="1"/>
  <c r="I57" i="11"/>
  <c r="J57" i="11"/>
  <c r="H58" i="11"/>
  <c r="I58" i="11"/>
  <c r="J58" i="11"/>
  <c r="K58" i="11"/>
  <c r="H59" i="11"/>
  <c r="I59" i="11"/>
  <c r="J59" i="11"/>
  <c r="K59" i="11"/>
  <c r="H60" i="11"/>
  <c r="K60" i="11" s="1"/>
  <c r="I60" i="11"/>
  <c r="J60" i="11"/>
  <c r="H62" i="11"/>
  <c r="I62" i="11"/>
  <c r="J62" i="11"/>
  <c r="K62" i="11"/>
  <c r="H63" i="11"/>
  <c r="I63" i="11"/>
  <c r="J63" i="11"/>
  <c r="K63" i="11"/>
  <c r="H64" i="11"/>
  <c r="K64" i="11" s="1"/>
  <c r="I64" i="11"/>
  <c r="J64" i="11"/>
  <c r="H65" i="11"/>
  <c r="I65" i="11"/>
  <c r="J65" i="11"/>
  <c r="K65" i="11"/>
  <c r="H66" i="11"/>
  <c r="I66" i="11"/>
  <c r="J66" i="11"/>
  <c r="K66" i="11"/>
  <c r="H67" i="11"/>
  <c r="K67" i="11" s="1"/>
  <c r="I67" i="11"/>
  <c r="J67" i="11"/>
  <c r="D10" i="11"/>
  <c r="D51" i="11" s="1"/>
  <c r="E10" i="11"/>
  <c r="E51" i="11" s="1"/>
  <c r="E71" i="11" s="1"/>
  <c r="G10" i="11"/>
  <c r="G51" i="11" s="1"/>
  <c r="G71" i="11" s="1"/>
  <c r="D11" i="11"/>
  <c r="G11" i="11" s="1"/>
  <c r="E11" i="11"/>
  <c r="D12" i="11"/>
  <c r="G12" i="11" s="1"/>
  <c r="E12" i="11"/>
  <c r="D13" i="11"/>
  <c r="G13" i="11" s="1"/>
  <c r="E13" i="11"/>
  <c r="D14" i="11"/>
  <c r="E14" i="11"/>
  <c r="G14" i="11"/>
  <c r="D15" i="11"/>
  <c r="G15" i="11" s="1"/>
  <c r="E15" i="11"/>
  <c r="D16" i="11"/>
  <c r="G16" i="11" s="1"/>
  <c r="E16" i="11"/>
  <c r="D17" i="11"/>
  <c r="G17" i="11" s="1"/>
  <c r="E17" i="11"/>
  <c r="D18" i="11"/>
  <c r="E18" i="11"/>
  <c r="G18" i="11"/>
  <c r="D19" i="11"/>
  <c r="G19" i="11" s="1"/>
  <c r="E19" i="11"/>
  <c r="D20" i="11"/>
  <c r="G20" i="11" s="1"/>
  <c r="E20" i="11"/>
  <c r="D21" i="11"/>
  <c r="G21" i="11" s="1"/>
  <c r="E21" i="11"/>
  <c r="D22" i="11"/>
  <c r="E22" i="11"/>
  <c r="G22" i="11"/>
  <c r="D23" i="11"/>
  <c r="G23" i="11" s="1"/>
  <c r="E23" i="11"/>
  <c r="D24" i="11"/>
  <c r="G24" i="11" s="1"/>
  <c r="E24" i="11"/>
  <c r="D25" i="11"/>
  <c r="G25" i="11" s="1"/>
  <c r="E25" i="11"/>
  <c r="D26" i="11"/>
  <c r="E26" i="11"/>
  <c r="G26" i="11"/>
  <c r="D27" i="11"/>
  <c r="G27" i="11" s="1"/>
  <c r="E27" i="11"/>
  <c r="D28" i="11"/>
  <c r="G28" i="11" s="1"/>
  <c r="E28" i="11"/>
  <c r="D29" i="11"/>
  <c r="G29" i="11" s="1"/>
  <c r="E29" i="11"/>
  <c r="D30" i="11"/>
  <c r="E30" i="11"/>
  <c r="G30" i="11"/>
  <c r="D31" i="11"/>
  <c r="G31" i="11" s="1"/>
  <c r="E31" i="11"/>
  <c r="D32" i="11"/>
  <c r="G32" i="11" s="1"/>
  <c r="E32" i="11"/>
  <c r="D33" i="11"/>
  <c r="G33" i="11" s="1"/>
  <c r="E33" i="11"/>
  <c r="D34" i="11"/>
  <c r="E34" i="11"/>
  <c r="G34" i="11"/>
  <c r="D35" i="11"/>
  <c r="G35" i="11" s="1"/>
  <c r="E35" i="11"/>
  <c r="D36" i="11"/>
  <c r="G36" i="11" s="1"/>
  <c r="E36" i="11"/>
  <c r="D37" i="11"/>
  <c r="G37" i="11" s="1"/>
  <c r="E37" i="11"/>
  <c r="D38" i="11"/>
  <c r="E38" i="11"/>
  <c r="G38" i="11"/>
  <c r="D39" i="11"/>
  <c r="G39" i="11" s="1"/>
  <c r="E39" i="11"/>
  <c r="D40" i="11"/>
  <c r="G40" i="11" s="1"/>
  <c r="E40" i="11"/>
  <c r="D41" i="11"/>
  <c r="G41" i="11" s="1"/>
  <c r="E41" i="11"/>
  <c r="D42" i="11"/>
  <c r="E42" i="11"/>
  <c r="G42" i="11"/>
  <c r="D43" i="11"/>
  <c r="G43" i="11" s="1"/>
  <c r="E43" i="11"/>
  <c r="D44" i="11"/>
  <c r="G44" i="11" s="1"/>
  <c r="E44" i="11"/>
  <c r="D45" i="11"/>
  <c r="G45" i="11" s="1"/>
  <c r="E45" i="11"/>
  <c r="D46" i="11"/>
  <c r="E46" i="11"/>
  <c r="G46" i="11"/>
  <c r="D47" i="11"/>
  <c r="G47" i="11" s="1"/>
  <c r="E47" i="11"/>
  <c r="D48" i="11"/>
  <c r="G48" i="11" s="1"/>
  <c r="E48" i="11"/>
  <c r="D49" i="11"/>
  <c r="G49" i="11" s="1"/>
  <c r="E49" i="11"/>
  <c r="D50" i="11"/>
  <c r="E50" i="11"/>
  <c r="G50" i="11"/>
  <c r="D53" i="11"/>
  <c r="D68" i="11" s="1"/>
  <c r="E53" i="11"/>
  <c r="G53" i="11"/>
  <c r="G68" i="11" s="1"/>
  <c r="D54" i="11"/>
  <c r="G54" i="11" s="1"/>
  <c r="E54" i="11"/>
  <c r="D55" i="11"/>
  <c r="E55" i="11"/>
  <c r="G55" i="11"/>
  <c r="D56" i="11"/>
  <c r="G56" i="11" s="1"/>
  <c r="E56" i="11"/>
  <c r="D57" i="11"/>
  <c r="E57" i="11"/>
  <c r="G57" i="11"/>
  <c r="D58" i="11"/>
  <c r="G58" i="11" s="1"/>
  <c r="E58" i="11"/>
  <c r="D59" i="11"/>
  <c r="E59" i="11"/>
  <c r="G59" i="11"/>
  <c r="D60" i="11"/>
  <c r="G60" i="11" s="1"/>
  <c r="E60" i="11"/>
  <c r="D61" i="11"/>
  <c r="E61" i="11"/>
  <c r="G61" i="11"/>
  <c r="D62" i="11"/>
  <c r="G62" i="11" s="1"/>
  <c r="E62" i="11"/>
  <c r="D63" i="11"/>
  <c r="E63" i="11"/>
  <c r="G63" i="11"/>
  <c r="D64" i="11"/>
  <c r="G64" i="11" s="1"/>
  <c r="E64" i="11"/>
  <c r="D65" i="11"/>
  <c r="E65" i="11"/>
  <c r="G65" i="11"/>
  <c r="D66" i="11"/>
  <c r="G66" i="11" s="1"/>
  <c r="E66" i="11"/>
  <c r="D67" i="11"/>
  <c r="E67" i="11"/>
  <c r="G67" i="11"/>
  <c r="G69" i="11"/>
  <c r="G70" i="11"/>
  <c r="E68" i="11"/>
  <c r="E69" i="11"/>
  <c r="E70" i="11"/>
  <c r="D69" i="11"/>
  <c r="D70" i="11"/>
  <c r="C70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53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10" i="11"/>
  <c r="A11" i="11"/>
  <c r="B11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A49" i="11"/>
  <c r="B49" i="11"/>
  <c r="A50" i="11"/>
  <c r="B50" i="11"/>
  <c r="B51" i="11"/>
  <c r="B52" i="11"/>
  <c r="A53" i="11"/>
  <c r="B53" i="11"/>
  <c r="A54" i="11"/>
  <c r="B54" i="11"/>
  <c r="A55" i="11"/>
  <c r="B55" i="11"/>
  <c r="A56" i="11"/>
  <c r="B56" i="11"/>
  <c r="A57" i="11"/>
  <c r="B57" i="11"/>
  <c r="A58" i="11"/>
  <c r="B58" i="11"/>
  <c r="A59" i="11"/>
  <c r="B59" i="11"/>
  <c r="A60" i="11"/>
  <c r="B60" i="11"/>
  <c r="A61" i="11"/>
  <c r="B61" i="11"/>
  <c r="A62" i="11"/>
  <c r="B62" i="11"/>
  <c r="A63" i="11"/>
  <c r="B63" i="11"/>
  <c r="A64" i="11"/>
  <c r="B64" i="11"/>
  <c r="A65" i="11"/>
  <c r="B65" i="11"/>
  <c r="A66" i="11"/>
  <c r="B66" i="11"/>
  <c r="A67" i="11"/>
  <c r="B67" i="11"/>
  <c r="B68" i="11"/>
  <c r="B69" i="11"/>
  <c r="B70" i="11"/>
  <c r="B71" i="11"/>
  <c r="B10" i="11"/>
  <c r="A10" i="11"/>
  <c r="V5" i="20"/>
  <c r="C13" i="24"/>
  <c r="V6" i="20"/>
  <c r="C14" i="24"/>
  <c r="V7" i="20"/>
  <c r="C15" i="24"/>
  <c r="V8" i="20"/>
  <c r="C16" i="24"/>
  <c r="V9" i="20"/>
  <c r="C17" i="24"/>
  <c r="V10" i="20"/>
  <c r="C18" i="24"/>
  <c r="V11" i="20"/>
  <c r="C19" i="24"/>
  <c r="V12" i="20"/>
  <c r="C20" i="24"/>
  <c r="V13" i="20"/>
  <c r="C21" i="24"/>
  <c r="V14" i="20"/>
  <c r="C22" i="24"/>
  <c r="V15" i="20"/>
  <c r="C23" i="24"/>
  <c r="V16" i="20"/>
  <c r="C24" i="24"/>
  <c r="V17" i="20"/>
  <c r="C25" i="24"/>
  <c r="C26" i="24"/>
  <c r="V18" i="20"/>
  <c r="C27" i="24"/>
  <c r="V19" i="20"/>
  <c r="C28" i="24"/>
  <c r="V20" i="20"/>
  <c r="C29" i="24"/>
  <c r="V21" i="20"/>
  <c r="C30" i="24"/>
  <c r="V22" i="20"/>
  <c r="C31" i="24"/>
  <c r="V23" i="20"/>
  <c r="C32" i="24"/>
  <c r="V24" i="20"/>
  <c r="C33" i="24"/>
  <c r="V25" i="20"/>
  <c r="C34" i="24"/>
  <c r="V26" i="20"/>
  <c r="C35" i="24"/>
  <c r="V27" i="20"/>
  <c r="C36" i="24"/>
  <c r="V28" i="20"/>
  <c r="C37" i="24"/>
  <c r="V29" i="20"/>
  <c r="C38" i="24"/>
  <c r="V30" i="20"/>
  <c r="C39" i="24"/>
  <c r="V31" i="20"/>
  <c r="C40" i="24"/>
  <c r="V32" i="20"/>
  <c r="C41" i="24"/>
  <c r="V33" i="20"/>
  <c r="C42" i="24"/>
  <c r="V47" i="20"/>
  <c r="C65" i="24"/>
  <c r="C43" i="24"/>
  <c r="V35" i="20"/>
  <c r="C46" i="24"/>
  <c r="V36" i="20"/>
  <c r="C47" i="24"/>
  <c r="C48" i="24"/>
  <c r="V37" i="20"/>
  <c r="C49" i="24"/>
  <c r="V38" i="20"/>
  <c r="C51" i="24"/>
  <c r="V39" i="20"/>
  <c r="C52" i="24"/>
  <c r="V40" i="20"/>
  <c r="C53" i="24"/>
  <c r="V46" i="20"/>
  <c r="C63" i="24"/>
  <c r="C54" i="24"/>
  <c r="V41" i="20"/>
  <c r="C55" i="24"/>
  <c r="V42" i="20"/>
  <c r="C57" i="24"/>
  <c r="V43" i="20"/>
  <c r="C59" i="24"/>
  <c r="V44" i="20"/>
  <c r="C60" i="24"/>
  <c r="V45" i="20"/>
  <c r="C61" i="24"/>
  <c r="C62" i="24"/>
  <c r="V50" i="20"/>
  <c r="C71" i="24"/>
  <c r="V51" i="20"/>
  <c r="C72" i="24"/>
  <c r="V54" i="20"/>
  <c r="C78" i="24"/>
  <c r="C73" i="24"/>
  <c r="C80" i="24"/>
  <c r="D13" i="24"/>
  <c r="F13" i="24"/>
  <c r="D14" i="24"/>
  <c r="F14" i="24"/>
  <c r="D15" i="24"/>
  <c r="F15" i="24"/>
  <c r="D16" i="24"/>
  <c r="F16" i="24"/>
  <c r="D17" i="24"/>
  <c r="F17" i="24"/>
  <c r="D18" i="24"/>
  <c r="F18" i="24"/>
  <c r="X11" i="20"/>
  <c r="D19" i="24"/>
  <c r="F19" i="24"/>
  <c r="X12" i="20"/>
  <c r="D20" i="24"/>
  <c r="F20" i="24"/>
  <c r="X13" i="20"/>
  <c r="D21" i="24"/>
  <c r="F21" i="24"/>
  <c r="X14" i="20"/>
  <c r="D22" i="24"/>
  <c r="F22" i="24"/>
  <c r="X15" i="20"/>
  <c r="D23" i="24"/>
  <c r="F23" i="24"/>
  <c r="X16" i="20"/>
  <c r="D24" i="24"/>
  <c r="F24" i="24"/>
  <c r="X17" i="20"/>
  <c r="D25" i="24"/>
  <c r="F25" i="24"/>
  <c r="X18" i="20"/>
  <c r="D27" i="24"/>
  <c r="F27" i="24"/>
  <c r="X19" i="20"/>
  <c r="D28" i="24"/>
  <c r="F28" i="24"/>
  <c r="X20" i="20"/>
  <c r="D29" i="24"/>
  <c r="F29" i="24"/>
  <c r="X21" i="20"/>
  <c r="D30" i="24"/>
  <c r="F30" i="24"/>
  <c r="X22" i="20"/>
  <c r="D31" i="24"/>
  <c r="F31" i="24"/>
  <c r="X23" i="20"/>
  <c r="D32" i="24"/>
  <c r="F32" i="24"/>
  <c r="X24" i="20"/>
  <c r="D33" i="24"/>
  <c r="F33" i="24"/>
  <c r="X25" i="20"/>
  <c r="D34" i="24"/>
  <c r="F34" i="24"/>
  <c r="X26" i="20"/>
  <c r="D35" i="24"/>
  <c r="F35" i="24"/>
  <c r="X27" i="20"/>
  <c r="D36" i="24"/>
  <c r="F36" i="24"/>
  <c r="X28" i="20"/>
  <c r="D37" i="24"/>
  <c r="F37" i="24"/>
  <c r="X29" i="20"/>
  <c r="D38" i="24"/>
  <c r="F38" i="24"/>
  <c r="X30" i="20"/>
  <c r="D39" i="24"/>
  <c r="F39" i="24"/>
  <c r="X31" i="20"/>
  <c r="D40" i="24"/>
  <c r="F40" i="24"/>
  <c r="X32" i="20"/>
  <c r="D41" i="24"/>
  <c r="F41" i="24"/>
  <c r="X33" i="20"/>
  <c r="D42" i="24"/>
  <c r="F42" i="24"/>
  <c r="V34" i="20"/>
  <c r="C44" i="24"/>
  <c r="X34" i="20"/>
  <c r="D44" i="24"/>
  <c r="F44" i="24"/>
  <c r="X35" i="20"/>
  <c r="D46" i="24"/>
  <c r="F46" i="24"/>
  <c r="X36" i="20"/>
  <c r="D47" i="24"/>
  <c r="F47" i="24"/>
  <c r="X37" i="20"/>
  <c r="D49" i="24"/>
  <c r="F49" i="24"/>
  <c r="X38" i="20"/>
  <c r="D51" i="24"/>
  <c r="F51" i="24"/>
  <c r="X39" i="20"/>
  <c r="D52" i="24"/>
  <c r="F52" i="24"/>
  <c r="X40" i="20"/>
  <c r="D53" i="24"/>
  <c r="F53" i="24"/>
  <c r="X41" i="20"/>
  <c r="D55" i="24"/>
  <c r="F55" i="24"/>
  <c r="X42" i="20"/>
  <c r="D57" i="24"/>
  <c r="F57" i="24"/>
  <c r="X43" i="20"/>
  <c r="D59" i="24"/>
  <c r="F59" i="24"/>
  <c r="X44" i="20"/>
  <c r="D60" i="24"/>
  <c r="F60" i="24"/>
  <c r="X45" i="20"/>
  <c r="D61" i="24"/>
  <c r="F61" i="24"/>
  <c r="X46" i="20"/>
  <c r="D63" i="24"/>
  <c r="F63" i="24"/>
  <c r="X47" i="20"/>
  <c r="D65" i="24"/>
  <c r="F65" i="24"/>
  <c r="V48" i="20"/>
  <c r="C67" i="24"/>
  <c r="X48" i="20"/>
  <c r="D67" i="24"/>
  <c r="F67" i="24"/>
  <c r="V49" i="20"/>
  <c r="C69" i="24"/>
  <c r="X49" i="20"/>
  <c r="D69" i="24"/>
  <c r="F69" i="24"/>
  <c r="X50" i="20"/>
  <c r="D71" i="24"/>
  <c r="F71" i="24"/>
  <c r="X51" i="20"/>
  <c r="D72" i="24"/>
  <c r="F72" i="24"/>
  <c r="V52" i="20"/>
  <c r="C74" i="24"/>
  <c r="X52" i="20"/>
  <c r="D74" i="24"/>
  <c r="F74" i="24"/>
  <c r="V53" i="20"/>
  <c r="C76" i="24"/>
  <c r="X53" i="20"/>
  <c r="D76" i="24"/>
  <c r="F76" i="24"/>
  <c r="X54" i="20"/>
  <c r="D78" i="24"/>
  <c r="F78" i="24"/>
  <c r="F80" i="24"/>
  <c r="V57" i="20"/>
  <c r="C82" i="24"/>
  <c r="V58" i="20"/>
  <c r="C83" i="24"/>
  <c r="V59" i="20"/>
  <c r="C84" i="24"/>
  <c r="V60" i="20"/>
  <c r="C85" i="24"/>
  <c r="C86" i="24"/>
  <c r="V61" i="20"/>
  <c r="C87" i="24"/>
  <c r="C88" i="24"/>
  <c r="D82" i="24"/>
  <c r="X57" i="20"/>
  <c r="D83" i="24"/>
  <c r="X58" i="20"/>
  <c r="D84" i="24"/>
  <c r="X59" i="20"/>
  <c r="D85" i="24"/>
  <c r="D86" i="24"/>
  <c r="D88" i="24"/>
  <c r="F88" i="24"/>
  <c r="F89" i="24"/>
  <c r="X55" i="20"/>
  <c r="D80" i="24"/>
  <c r="D89" i="24"/>
  <c r="C89" i="24"/>
  <c r="F87" i="24"/>
  <c r="A87" i="24"/>
  <c r="F85" i="24"/>
  <c r="A85" i="24"/>
  <c r="F84" i="24"/>
  <c r="A84" i="24"/>
  <c r="F83" i="24"/>
  <c r="A83" i="24"/>
  <c r="F82" i="24"/>
  <c r="A82" i="24"/>
  <c r="A78" i="24"/>
  <c r="A76" i="24"/>
  <c r="A74" i="24"/>
  <c r="D73" i="24"/>
  <c r="A72" i="24"/>
  <c r="A71" i="24"/>
  <c r="A69" i="24"/>
  <c r="A67" i="24"/>
  <c r="A65" i="24"/>
  <c r="A63" i="24"/>
  <c r="D62" i="24"/>
  <c r="A61" i="24"/>
  <c r="A60" i="24"/>
  <c r="A59" i="24"/>
  <c r="A57" i="24"/>
  <c r="A55" i="24"/>
  <c r="D54" i="24"/>
  <c r="A53" i="24"/>
  <c r="A52" i="24"/>
  <c r="A51" i="24"/>
  <c r="A49" i="24"/>
  <c r="D48" i="24"/>
  <c r="A47" i="24"/>
  <c r="A46" i="24"/>
  <c r="A44" i="24"/>
  <c r="D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D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I5" i="21"/>
  <c r="M5" i="21"/>
  <c r="Q5" i="21"/>
  <c r="U5" i="21"/>
  <c r="Z5" i="21"/>
  <c r="I6" i="21"/>
  <c r="M6" i="21"/>
  <c r="Q6" i="21"/>
  <c r="U6" i="21"/>
  <c r="Z6" i="21"/>
  <c r="I7" i="21"/>
  <c r="M7" i="21"/>
  <c r="Q7" i="21"/>
  <c r="U7" i="21"/>
  <c r="Z7" i="21"/>
  <c r="I8" i="21"/>
  <c r="M8" i="21"/>
  <c r="Q8" i="21"/>
  <c r="U8" i="21"/>
  <c r="Z8" i="21"/>
  <c r="I9" i="21"/>
  <c r="M9" i="21"/>
  <c r="Q9" i="21"/>
  <c r="U9" i="21"/>
  <c r="Z9" i="21"/>
  <c r="I10" i="21"/>
  <c r="M10" i="21"/>
  <c r="Q10" i="21"/>
  <c r="U10" i="21"/>
  <c r="Z10" i="21"/>
  <c r="I11" i="21"/>
  <c r="M11" i="21"/>
  <c r="Q11" i="21"/>
  <c r="U11" i="21"/>
  <c r="Z11" i="21"/>
  <c r="I12" i="21"/>
  <c r="M12" i="21"/>
  <c r="Q12" i="21"/>
  <c r="U12" i="21"/>
  <c r="Z12" i="21"/>
  <c r="I13" i="21"/>
  <c r="M13" i="21"/>
  <c r="Q13" i="21"/>
  <c r="U13" i="21"/>
  <c r="Z13" i="21"/>
  <c r="I14" i="21"/>
  <c r="M14" i="21"/>
  <c r="Q14" i="21"/>
  <c r="U14" i="21"/>
  <c r="Z14" i="21"/>
  <c r="I15" i="21"/>
  <c r="M15" i="21"/>
  <c r="Q15" i="21"/>
  <c r="U15" i="21"/>
  <c r="Z15" i="21"/>
  <c r="I16" i="21"/>
  <c r="M16" i="21"/>
  <c r="Q16" i="21"/>
  <c r="U16" i="21"/>
  <c r="Z16" i="21"/>
  <c r="I17" i="21"/>
  <c r="M17" i="21"/>
  <c r="Q17" i="21"/>
  <c r="U17" i="21"/>
  <c r="Z17" i="21"/>
  <c r="I18" i="21"/>
  <c r="M18" i="21"/>
  <c r="Q18" i="21"/>
  <c r="U18" i="21"/>
  <c r="Z18" i="21"/>
  <c r="I19" i="21"/>
  <c r="M19" i="21"/>
  <c r="Q19" i="21"/>
  <c r="U19" i="21"/>
  <c r="Z19" i="21"/>
  <c r="I20" i="21"/>
  <c r="M20" i="21"/>
  <c r="Q20" i="21"/>
  <c r="U20" i="21"/>
  <c r="Z20" i="21"/>
  <c r="I21" i="21"/>
  <c r="M21" i="21"/>
  <c r="Q21" i="21"/>
  <c r="U21" i="21"/>
  <c r="Z21" i="21"/>
  <c r="I22" i="21"/>
  <c r="M22" i="21"/>
  <c r="Q22" i="21"/>
  <c r="U22" i="21"/>
  <c r="Z22" i="21"/>
  <c r="I23" i="21"/>
  <c r="M23" i="21"/>
  <c r="Q23" i="21"/>
  <c r="U23" i="21"/>
  <c r="Z23" i="21"/>
  <c r="I24" i="21"/>
  <c r="M24" i="21"/>
  <c r="Q24" i="21"/>
  <c r="U24" i="21"/>
  <c r="Z24" i="21"/>
  <c r="I25" i="21"/>
  <c r="M25" i="21"/>
  <c r="Q25" i="21"/>
  <c r="U25" i="21"/>
  <c r="Z25" i="21"/>
  <c r="I26" i="21"/>
  <c r="M26" i="21"/>
  <c r="Q26" i="21"/>
  <c r="U26" i="21"/>
  <c r="Z26" i="21"/>
  <c r="I27" i="21"/>
  <c r="M27" i="21"/>
  <c r="Q27" i="21"/>
  <c r="U27" i="21"/>
  <c r="Z27" i="21"/>
  <c r="I28" i="21"/>
  <c r="M28" i="21"/>
  <c r="Q28" i="21"/>
  <c r="U28" i="21"/>
  <c r="Z28" i="21"/>
  <c r="I29" i="21"/>
  <c r="M29" i="21"/>
  <c r="Q29" i="21"/>
  <c r="U29" i="21"/>
  <c r="Z29" i="21"/>
  <c r="I30" i="21"/>
  <c r="M30" i="21"/>
  <c r="Q30" i="21"/>
  <c r="U30" i="21"/>
  <c r="Z30" i="21"/>
  <c r="I31" i="21"/>
  <c r="M31" i="21"/>
  <c r="Q31" i="21"/>
  <c r="U31" i="21"/>
  <c r="Z31" i="21"/>
  <c r="I32" i="21"/>
  <c r="M32" i="21"/>
  <c r="Q32" i="21"/>
  <c r="U32" i="21"/>
  <c r="Z32" i="21"/>
  <c r="I33" i="21"/>
  <c r="M33" i="21"/>
  <c r="Q33" i="21"/>
  <c r="U33" i="21"/>
  <c r="Z33" i="21"/>
  <c r="I34" i="21"/>
  <c r="M34" i="21"/>
  <c r="Q34" i="21"/>
  <c r="U34" i="21"/>
  <c r="Z34" i="21"/>
  <c r="I35" i="21"/>
  <c r="M35" i="21"/>
  <c r="Q35" i="21"/>
  <c r="U35" i="21"/>
  <c r="Z35" i="21"/>
  <c r="I36" i="21"/>
  <c r="M36" i="21"/>
  <c r="Q36" i="21"/>
  <c r="U36" i="21"/>
  <c r="Z36" i="21"/>
  <c r="I37" i="21"/>
  <c r="M37" i="21"/>
  <c r="Q37" i="21"/>
  <c r="U37" i="21"/>
  <c r="Z37" i="21"/>
  <c r="I38" i="21"/>
  <c r="M38" i="21"/>
  <c r="Q38" i="21"/>
  <c r="U38" i="21"/>
  <c r="Z38" i="21"/>
  <c r="I39" i="21"/>
  <c r="M39" i="21"/>
  <c r="Q39" i="21"/>
  <c r="U39" i="21"/>
  <c r="Z39" i="21"/>
  <c r="I40" i="21"/>
  <c r="M40" i="21"/>
  <c r="Q40" i="21"/>
  <c r="U40" i="21"/>
  <c r="Z40" i="21"/>
  <c r="I41" i="21"/>
  <c r="M41" i="21"/>
  <c r="Q41" i="21"/>
  <c r="U41" i="21"/>
  <c r="Z41" i="21"/>
  <c r="I42" i="21"/>
  <c r="M42" i="21"/>
  <c r="Q42" i="21"/>
  <c r="U42" i="21"/>
  <c r="Z42" i="21"/>
  <c r="I43" i="21"/>
  <c r="M43" i="21"/>
  <c r="Q43" i="21"/>
  <c r="U43" i="21"/>
  <c r="Z43" i="21"/>
  <c r="I44" i="21"/>
  <c r="M44" i="21"/>
  <c r="Q44" i="21"/>
  <c r="U44" i="21"/>
  <c r="Z44" i="21"/>
  <c r="I45" i="21"/>
  <c r="M45" i="21"/>
  <c r="Q45" i="21"/>
  <c r="U45" i="21"/>
  <c r="Z45" i="21"/>
  <c r="I46" i="21"/>
  <c r="M46" i="21"/>
  <c r="Q46" i="21"/>
  <c r="U46" i="21"/>
  <c r="Z46" i="21"/>
  <c r="I47" i="21"/>
  <c r="M47" i="21"/>
  <c r="Q47" i="21"/>
  <c r="U47" i="21"/>
  <c r="Z47" i="21"/>
  <c r="I48" i="21"/>
  <c r="M48" i="21"/>
  <c r="Q48" i="21"/>
  <c r="U48" i="21"/>
  <c r="Z48" i="21"/>
  <c r="I49" i="21"/>
  <c r="M49" i="21"/>
  <c r="Q49" i="21"/>
  <c r="U49" i="21"/>
  <c r="Z49" i="21"/>
  <c r="I50" i="21"/>
  <c r="M50" i="21"/>
  <c r="Q50" i="21"/>
  <c r="U50" i="21"/>
  <c r="Z50" i="21"/>
  <c r="I51" i="21"/>
  <c r="M51" i="21"/>
  <c r="Q51" i="21"/>
  <c r="U51" i="21"/>
  <c r="Z51" i="21"/>
  <c r="I52" i="21"/>
  <c r="M52" i="21"/>
  <c r="Q52" i="21"/>
  <c r="U52" i="21"/>
  <c r="Z52" i="21"/>
  <c r="I53" i="21"/>
  <c r="M53" i="21"/>
  <c r="Q53" i="21"/>
  <c r="U53" i="21"/>
  <c r="Z53" i="21"/>
  <c r="I54" i="21"/>
  <c r="M54" i="21"/>
  <c r="Q54" i="21"/>
  <c r="U54" i="21"/>
  <c r="Z54" i="21"/>
  <c r="Z55" i="21"/>
  <c r="Z70" i="21"/>
  <c r="I57" i="21"/>
  <c r="M57" i="21"/>
  <c r="Q57" i="21"/>
  <c r="U57" i="21"/>
  <c r="Z57" i="21"/>
  <c r="I58" i="21"/>
  <c r="M58" i="21"/>
  <c r="Q58" i="21"/>
  <c r="U58" i="21"/>
  <c r="Z58" i="21"/>
  <c r="I59" i="21"/>
  <c r="M59" i="21"/>
  <c r="Q59" i="21"/>
  <c r="U59" i="21"/>
  <c r="Z59" i="21"/>
  <c r="I60" i="21"/>
  <c r="M60" i="21"/>
  <c r="Q60" i="21"/>
  <c r="U60" i="21"/>
  <c r="Z60" i="21"/>
  <c r="I61" i="21"/>
  <c r="M61" i="21"/>
  <c r="Q61" i="21"/>
  <c r="U61" i="21"/>
  <c r="Z61" i="21"/>
  <c r="Z62" i="21"/>
  <c r="Z71" i="21"/>
  <c r="Z72" i="21"/>
  <c r="Y5" i="21"/>
  <c r="Y6" i="21"/>
  <c r="Y7" i="21"/>
  <c r="Y8" i="21"/>
  <c r="Y9" i="21"/>
  <c r="Y10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29" i="21"/>
  <c r="Y30" i="21"/>
  <c r="Y31" i="21"/>
  <c r="Y32" i="21"/>
  <c r="Y33" i="21"/>
  <c r="Y34" i="21"/>
  <c r="Y35" i="21"/>
  <c r="Y36" i="21"/>
  <c r="Y37" i="21"/>
  <c r="Y38" i="21"/>
  <c r="Y39" i="21"/>
  <c r="Y40" i="21"/>
  <c r="Y41" i="21"/>
  <c r="Y42" i="21"/>
  <c r="Y43" i="21"/>
  <c r="Y44" i="21"/>
  <c r="Y45" i="21"/>
  <c r="Y46" i="21"/>
  <c r="Y47" i="21"/>
  <c r="Y48" i="21"/>
  <c r="Y49" i="21"/>
  <c r="Y50" i="21"/>
  <c r="Y51" i="21"/>
  <c r="Y52" i="21"/>
  <c r="Y53" i="21"/>
  <c r="Y54" i="21"/>
  <c r="Y55" i="21"/>
  <c r="Y70" i="21"/>
  <c r="Y57" i="21"/>
  <c r="Y58" i="21"/>
  <c r="Y59" i="21"/>
  <c r="Y60" i="21"/>
  <c r="Y61" i="21"/>
  <c r="Y62" i="21"/>
  <c r="Y71" i="21"/>
  <c r="Y72" i="21"/>
  <c r="X5" i="21"/>
  <c r="X6" i="21"/>
  <c r="X7" i="21"/>
  <c r="X8" i="21"/>
  <c r="X9" i="21"/>
  <c r="X10" i="21"/>
  <c r="X11" i="21"/>
  <c r="X12" i="21"/>
  <c r="X13" i="21"/>
  <c r="X14" i="21"/>
  <c r="X15" i="21"/>
  <c r="X16" i="21"/>
  <c r="X17" i="21"/>
  <c r="X18" i="21"/>
  <c r="X19" i="21"/>
  <c r="X20" i="21"/>
  <c r="X21" i="21"/>
  <c r="X22" i="21"/>
  <c r="X23" i="21"/>
  <c r="X24" i="21"/>
  <c r="X25" i="21"/>
  <c r="X26" i="21"/>
  <c r="X27" i="21"/>
  <c r="X28" i="21"/>
  <c r="X29" i="21"/>
  <c r="X30" i="21"/>
  <c r="X31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70" i="21"/>
  <c r="X57" i="21"/>
  <c r="X58" i="21"/>
  <c r="X59" i="21"/>
  <c r="X60" i="21"/>
  <c r="X61" i="21"/>
  <c r="X62" i="21"/>
  <c r="X71" i="21"/>
  <c r="X72" i="21"/>
  <c r="W70" i="21"/>
  <c r="W71" i="21"/>
  <c r="W72" i="21"/>
  <c r="V5" i="21"/>
  <c r="V6" i="21"/>
  <c r="V7" i="21"/>
  <c r="V8" i="21"/>
  <c r="V9" i="21"/>
  <c r="V10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47" i="21"/>
  <c r="V48" i="21"/>
  <c r="V49" i="21"/>
  <c r="V50" i="21"/>
  <c r="V51" i="21"/>
  <c r="V52" i="21"/>
  <c r="V53" i="21"/>
  <c r="V54" i="21"/>
  <c r="V55" i="21"/>
  <c r="V70" i="21"/>
  <c r="V57" i="21"/>
  <c r="V58" i="21"/>
  <c r="V59" i="21"/>
  <c r="V60" i="21"/>
  <c r="V61" i="21"/>
  <c r="V62" i="21"/>
  <c r="V71" i="21"/>
  <c r="V72" i="21"/>
  <c r="Z67" i="21"/>
  <c r="AF67" i="21"/>
  <c r="Y67" i="21"/>
  <c r="AE67" i="21"/>
  <c r="X67" i="21"/>
  <c r="AD67" i="21"/>
  <c r="AC67" i="21"/>
  <c r="V67" i="21"/>
  <c r="AB67" i="21"/>
  <c r="U55" i="21"/>
  <c r="U62" i="21"/>
  <c r="U67" i="21"/>
  <c r="T55" i="21"/>
  <c r="T62" i="21"/>
  <c r="T67" i="21"/>
  <c r="S55" i="21"/>
  <c r="S62" i="21"/>
  <c r="S67" i="21"/>
  <c r="R55" i="21"/>
  <c r="R62" i="21"/>
  <c r="R67" i="21"/>
  <c r="Q55" i="21"/>
  <c r="Q62" i="21"/>
  <c r="Q67" i="21"/>
  <c r="P55" i="21"/>
  <c r="P62" i="21"/>
  <c r="P67" i="21"/>
  <c r="O55" i="21"/>
  <c r="O62" i="21"/>
  <c r="O67" i="21"/>
  <c r="N55" i="21"/>
  <c r="N62" i="21"/>
  <c r="N67" i="21"/>
  <c r="M55" i="21"/>
  <c r="M62" i="21"/>
  <c r="M67" i="21"/>
  <c r="L55" i="21"/>
  <c r="L62" i="21"/>
  <c r="L67" i="21"/>
  <c r="K55" i="21"/>
  <c r="K62" i="21"/>
  <c r="K67" i="21"/>
  <c r="J55" i="21"/>
  <c r="J62" i="21"/>
  <c r="J67" i="21"/>
  <c r="I55" i="21"/>
  <c r="I62" i="21"/>
  <c r="I67" i="21"/>
  <c r="H55" i="21"/>
  <c r="H62" i="21"/>
  <c r="H67" i="21"/>
  <c r="G55" i="21"/>
  <c r="G62" i="21"/>
  <c r="G67" i="21"/>
  <c r="F55" i="21"/>
  <c r="F62" i="21"/>
  <c r="F67" i="21"/>
  <c r="AF66" i="21"/>
  <c r="AE66" i="21"/>
  <c r="AD66" i="21"/>
  <c r="AC66" i="21"/>
  <c r="AB66" i="21"/>
  <c r="AF65" i="21"/>
  <c r="AE65" i="21"/>
  <c r="AD65" i="21"/>
  <c r="AC65" i="21"/>
  <c r="AB65" i="21"/>
  <c r="AF64" i="21"/>
  <c r="AE64" i="21"/>
  <c r="AD64" i="21"/>
  <c r="AC64" i="21"/>
  <c r="AB64" i="21"/>
  <c r="AF63" i="21"/>
  <c r="AE63" i="21"/>
  <c r="AD63" i="21"/>
  <c r="AC63" i="21"/>
  <c r="AB63" i="21"/>
  <c r="AF62" i="21"/>
  <c r="AE62" i="21"/>
  <c r="AD62" i="21"/>
  <c r="AC62" i="21"/>
  <c r="AB62" i="21"/>
  <c r="AF61" i="21"/>
  <c r="AE61" i="21"/>
  <c r="AD61" i="21"/>
  <c r="AC61" i="21"/>
  <c r="AB61" i="21"/>
  <c r="AF60" i="21"/>
  <c r="AE60" i="21"/>
  <c r="AD60" i="21"/>
  <c r="AC60" i="21"/>
  <c r="AB60" i="21"/>
  <c r="AF59" i="21"/>
  <c r="AE59" i="21"/>
  <c r="AD59" i="21"/>
  <c r="AC59" i="21"/>
  <c r="AB59" i="21"/>
  <c r="AF58" i="21"/>
  <c r="AE58" i="21"/>
  <c r="AD58" i="21"/>
  <c r="AC58" i="21"/>
  <c r="AB58" i="21"/>
  <c r="AF57" i="21"/>
  <c r="AE57" i="21"/>
  <c r="AD57" i="21"/>
  <c r="AC57" i="21"/>
  <c r="AB57" i="21"/>
  <c r="AF56" i="21"/>
  <c r="AE56" i="21"/>
  <c r="AD56" i="21"/>
  <c r="AC56" i="21"/>
  <c r="AB56" i="21"/>
  <c r="AF55" i="21"/>
  <c r="AE55" i="21"/>
  <c r="AD55" i="21"/>
  <c r="AC55" i="21"/>
  <c r="AB55" i="21"/>
  <c r="AF54" i="21"/>
  <c r="AE54" i="21"/>
  <c r="AD54" i="21"/>
  <c r="AC54" i="21"/>
  <c r="AB54" i="21"/>
  <c r="AF53" i="21"/>
  <c r="AE53" i="21"/>
  <c r="AD53" i="21"/>
  <c r="AC53" i="21"/>
  <c r="AB53" i="21"/>
  <c r="AF52" i="21"/>
  <c r="AE52" i="21"/>
  <c r="AD52" i="21"/>
  <c r="AC52" i="21"/>
  <c r="AB52" i="21"/>
  <c r="AF51" i="21"/>
  <c r="AE51" i="21"/>
  <c r="AD51" i="21"/>
  <c r="AC51" i="21"/>
  <c r="AB51" i="21"/>
  <c r="AF50" i="21"/>
  <c r="AE50" i="21"/>
  <c r="AD50" i="21"/>
  <c r="AC50" i="21"/>
  <c r="AB50" i="21"/>
  <c r="AF49" i="21"/>
  <c r="AE49" i="21"/>
  <c r="AD49" i="21"/>
  <c r="AC49" i="21"/>
  <c r="AB49" i="21"/>
  <c r="AF48" i="21"/>
  <c r="AE48" i="21"/>
  <c r="AD48" i="21"/>
  <c r="AC48" i="21"/>
  <c r="AB48" i="21"/>
  <c r="AF47" i="21"/>
  <c r="AE47" i="21"/>
  <c r="AD47" i="21"/>
  <c r="AC47" i="21"/>
  <c r="AB47" i="21"/>
  <c r="AF46" i="21"/>
  <c r="AE46" i="21"/>
  <c r="AD46" i="21"/>
  <c r="AC46" i="21"/>
  <c r="AB46" i="21"/>
  <c r="AF45" i="21"/>
  <c r="AE45" i="21"/>
  <c r="AD45" i="21"/>
  <c r="AC45" i="21"/>
  <c r="AB45" i="21"/>
  <c r="AF44" i="21"/>
  <c r="AE44" i="21"/>
  <c r="AD44" i="21"/>
  <c r="AC44" i="21"/>
  <c r="AB44" i="21"/>
  <c r="AF43" i="21"/>
  <c r="AE43" i="21"/>
  <c r="AD43" i="21"/>
  <c r="AC43" i="21"/>
  <c r="AB43" i="21"/>
  <c r="AF42" i="21"/>
  <c r="AE42" i="21"/>
  <c r="AD42" i="21"/>
  <c r="AC42" i="21"/>
  <c r="AB42" i="21"/>
  <c r="AF41" i="21"/>
  <c r="AE41" i="21"/>
  <c r="AD41" i="21"/>
  <c r="AC41" i="21"/>
  <c r="AB41" i="21"/>
  <c r="AF40" i="21"/>
  <c r="AE40" i="21"/>
  <c r="AD40" i="21"/>
  <c r="AC40" i="21"/>
  <c r="AB40" i="21"/>
  <c r="AF39" i="21"/>
  <c r="AE39" i="21"/>
  <c r="AD39" i="21"/>
  <c r="AC39" i="21"/>
  <c r="AB39" i="21"/>
  <c r="AF38" i="21"/>
  <c r="AE38" i="21"/>
  <c r="AD38" i="21"/>
  <c r="AC38" i="21"/>
  <c r="AB38" i="21"/>
  <c r="AF37" i="21"/>
  <c r="AE37" i="21"/>
  <c r="AD37" i="21"/>
  <c r="AC37" i="21"/>
  <c r="AB37" i="21"/>
  <c r="AF36" i="21"/>
  <c r="AE36" i="21"/>
  <c r="AD36" i="21"/>
  <c r="AC36" i="21"/>
  <c r="AB36" i="21"/>
  <c r="AF35" i="21"/>
  <c r="AE35" i="21"/>
  <c r="AD35" i="21"/>
  <c r="AC35" i="21"/>
  <c r="AB35" i="21"/>
  <c r="AF34" i="21"/>
  <c r="AE34" i="21"/>
  <c r="AD34" i="21"/>
  <c r="AC34" i="21"/>
  <c r="AB34" i="21"/>
  <c r="AF33" i="21"/>
  <c r="AE33" i="21"/>
  <c r="AD33" i="21"/>
  <c r="AC33" i="21"/>
  <c r="AB33" i="21"/>
  <c r="AF32" i="21"/>
  <c r="AE32" i="21"/>
  <c r="AD32" i="21"/>
  <c r="AC32" i="21"/>
  <c r="AB32" i="21"/>
  <c r="AF31" i="21"/>
  <c r="AE31" i="21"/>
  <c r="AD31" i="21"/>
  <c r="AC31" i="21"/>
  <c r="AB31" i="21"/>
  <c r="AF30" i="21"/>
  <c r="AE30" i="21"/>
  <c r="AD30" i="21"/>
  <c r="AC30" i="21"/>
  <c r="AB30" i="21"/>
  <c r="AF29" i="21"/>
  <c r="AE29" i="21"/>
  <c r="AD29" i="21"/>
  <c r="AC29" i="21"/>
  <c r="AB29" i="21"/>
  <c r="AF28" i="21"/>
  <c r="AE28" i="21"/>
  <c r="AD28" i="21"/>
  <c r="AC28" i="21"/>
  <c r="AB28" i="21"/>
  <c r="AF27" i="21"/>
  <c r="AE27" i="21"/>
  <c r="AD27" i="21"/>
  <c r="AC27" i="21"/>
  <c r="AB27" i="21"/>
  <c r="AF26" i="21"/>
  <c r="AE26" i="21"/>
  <c r="AD26" i="21"/>
  <c r="AC26" i="21"/>
  <c r="AB26" i="21"/>
  <c r="AF25" i="21"/>
  <c r="AE25" i="21"/>
  <c r="AD25" i="21"/>
  <c r="AC25" i="21"/>
  <c r="AB25" i="21"/>
  <c r="AF24" i="21"/>
  <c r="AE24" i="21"/>
  <c r="AD24" i="21"/>
  <c r="AC24" i="21"/>
  <c r="AB24" i="21"/>
  <c r="AF23" i="21"/>
  <c r="AE23" i="21"/>
  <c r="AD23" i="21"/>
  <c r="AC23" i="21"/>
  <c r="AB23" i="21"/>
  <c r="AF22" i="21"/>
  <c r="AE22" i="21"/>
  <c r="AD22" i="21"/>
  <c r="AC22" i="21"/>
  <c r="AB22" i="21"/>
  <c r="AF21" i="21"/>
  <c r="AE21" i="21"/>
  <c r="AD21" i="21"/>
  <c r="AC21" i="21"/>
  <c r="AB21" i="21"/>
  <c r="AF20" i="21"/>
  <c r="AE20" i="21"/>
  <c r="AD20" i="21"/>
  <c r="AC20" i="21"/>
  <c r="AB20" i="21"/>
  <c r="AF19" i="21"/>
  <c r="AE19" i="21"/>
  <c r="AD19" i="21"/>
  <c r="AC19" i="21"/>
  <c r="AB19" i="21"/>
  <c r="AF18" i="21"/>
  <c r="AE18" i="21"/>
  <c r="AD18" i="21"/>
  <c r="AC18" i="21"/>
  <c r="AB18" i="21"/>
  <c r="AF17" i="21"/>
  <c r="AE17" i="21"/>
  <c r="AD17" i="21"/>
  <c r="AC17" i="21"/>
  <c r="AB17" i="21"/>
  <c r="AF16" i="21"/>
  <c r="AE16" i="21"/>
  <c r="AD16" i="21"/>
  <c r="AC16" i="21"/>
  <c r="AB16" i="21"/>
  <c r="AF15" i="21"/>
  <c r="AE15" i="21"/>
  <c r="AD15" i="21"/>
  <c r="AC15" i="21"/>
  <c r="AB15" i="21"/>
  <c r="AF14" i="21"/>
  <c r="AE14" i="21"/>
  <c r="AD14" i="21"/>
  <c r="AC14" i="21"/>
  <c r="AB14" i="21"/>
  <c r="AF13" i="21"/>
  <c r="AE13" i="21"/>
  <c r="AD13" i="21"/>
  <c r="AC13" i="21"/>
  <c r="AB13" i="21"/>
  <c r="AF12" i="21"/>
  <c r="AE12" i="21"/>
  <c r="AD12" i="21"/>
  <c r="AC12" i="21"/>
  <c r="AB12" i="21"/>
  <c r="AF11" i="21"/>
  <c r="AE11" i="21"/>
  <c r="AD11" i="21"/>
  <c r="AC11" i="21"/>
  <c r="AB11" i="21"/>
  <c r="AF10" i="21"/>
  <c r="AE10" i="21"/>
  <c r="AD10" i="21"/>
  <c r="AC10" i="21"/>
  <c r="AB10" i="21"/>
  <c r="AF9" i="21"/>
  <c r="AE9" i="21"/>
  <c r="AD9" i="21"/>
  <c r="AC9" i="21"/>
  <c r="AB9" i="21"/>
  <c r="AF8" i="21"/>
  <c r="AE8" i="21"/>
  <c r="AD8" i="21"/>
  <c r="AC8" i="21"/>
  <c r="AB8" i="21"/>
  <c r="AF7" i="21"/>
  <c r="AE7" i="21"/>
  <c r="AD7" i="21"/>
  <c r="AC7" i="21"/>
  <c r="AB7" i="21"/>
  <c r="AF6" i="21"/>
  <c r="AE6" i="21"/>
  <c r="AD6" i="21"/>
  <c r="AC6" i="21"/>
  <c r="AB6" i="21"/>
  <c r="AF5" i="21"/>
  <c r="AE5" i="21"/>
  <c r="AD5" i="21"/>
  <c r="AC5" i="21"/>
  <c r="AB5" i="2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2" i="11"/>
  <c r="L43" i="11"/>
  <c r="L44" i="11"/>
  <c r="L45" i="11"/>
  <c r="L46" i="11"/>
  <c r="L47" i="11"/>
  <c r="L48" i="11"/>
  <c r="L49" i="11"/>
  <c r="L50" i="11"/>
  <c r="L51" i="11"/>
  <c r="L53" i="11"/>
  <c r="L54" i="11"/>
  <c r="L55" i="11"/>
  <c r="L56" i="11"/>
  <c r="L57" i="11"/>
  <c r="L58" i="11"/>
  <c r="L59" i="11"/>
  <c r="L63" i="11"/>
  <c r="L64" i="11"/>
  <c r="L66" i="11"/>
  <c r="M62" i="11"/>
  <c r="M63" i="11"/>
  <c r="M64" i="11"/>
  <c r="M66" i="11"/>
  <c r="M59" i="11"/>
  <c r="M58" i="11"/>
  <c r="M57" i="11"/>
  <c r="M56" i="11"/>
  <c r="M55" i="11"/>
  <c r="M54" i="11"/>
  <c r="M53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C69" i="11"/>
  <c r="L52" i="10"/>
  <c r="A3" i="11"/>
  <c r="A3" i="10" s="1"/>
  <c r="I5" i="20"/>
  <c r="M5" i="20"/>
  <c r="Q5" i="20"/>
  <c r="U5" i="20"/>
  <c r="Z5" i="20"/>
  <c r="I6" i="20"/>
  <c r="M6" i="20"/>
  <c r="Q6" i="20"/>
  <c r="U6" i="20"/>
  <c r="Z6" i="20"/>
  <c r="I7" i="20"/>
  <c r="M7" i="20"/>
  <c r="Q7" i="20"/>
  <c r="U7" i="20"/>
  <c r="Z7" i="20"/>
  <c r="I8" i="20"/>
  <c r="M8" i="20"/>
  <c r="Q8" i="20"/>
  <c r="U8" i="20"/>
  <c r="Z8" i="20"/>
  <c r="I9" i="20"/>
  <c r="M9" i="20"/>
  <c r="Q9" i="20"/>
  <c r="U9" i="20"/>
  <c r="Z9" i="20"/>
  <c r="I10" i="20"/>
  <c r="M10" i="20"/>
  <c r="Q10" i="20"/>
  <c r="U10" i="20"/>
  <c r="Z10" i="20"/>
  <c r="I11" i="20"/>
  <c r="M11" i="20"/>
  <c r="Q11" i="20"/>
  <c r="U11" i="20"/>
  <c r="Z11" i="20"/>
  <c r="I12" i="20"/>
  <c r="M12" i="20"/>
  <c r="Q12" i="20"/>
  <c r="U12" i="20"/>
  <c r="Z12" i="20"/>
  <c r="I13" i="20"/>
  <c r="M13" i="20"/>
  <c r="Q13" i="20"/>
  <c r="U13" i="20"/>
  <c r="Z13" i="20"/>
  <c r="I14" i="20"/>
  <c r="M14" i="20"/>
  <c r="Q14" i="20"/>
  <c r="U14" i="20"/>
  <c r="Z14" i="20"/>
  <c r="I15" i="20"/>
  <c r="M15" i="20"/>
  <c r="Q15" i="20"/>
  <c r="U15" i="20"/>
  <c r="Z15" i="20"/>
  <c r="I16" i="20"/>
  <c r="M16" i="20"/>
  <c r="Q16" i="20"/>
  <c r="U16" i="20"/>
  <c r="Z16" i="20"/>
  <c r="I17" i="20"/>
  <c r="M17" i="20"/>
  <c r="Q17" i="20"/>
  <c r="U17" i="20"/>
  <c r="Z17" i="20"/>
  <c r="I18" i="20"/>
  <c r="M18" i="20"/>
  <c r="Q18" i="20"/>
  <c r="U18" i="20"/>
  <c r="Z18" i="20"/>
  <c r="I19" i="20"/>
  <c r="M19" i="20"/>
  <c r="Q19" i="20"/>
  <c r="U19" i="20"/>
  <c r="Z19" i="20"/>
  <c r="I20" i="20"/>
  <c r="M20" i="20"/>
  <c r="Q20" i="20"/>
  <c r="U20" i="20"/>
  <c r="Z20" i="20"/>
  <c r="I21" i="20"/>
  <c r="M21" i="20"/>
  <c r="Q21" i="20"/>
  <c r="U21" i="20"/>
  <c r="Z21" i="20"/>
  <c r="I22" i="20"/>
  <c r="M22" i="20"/>
  <c r="Q22" i="20"/>
  <c r="U22" i="20"/>
  <c r="Z22" i="20"/>
  <c r="I23" i="20"/>
  <c r="M23" i="20"/>
  <c r="Q23" i="20"/>
  <c r="U23" i="20"/>
  <c r="Z23" i="20"/>
  <c r="I24" i="20"/>
  <c r="M24" i="20"/>
  <c r="Q24" i="20"/>
  <c r="U24" i="20"/>
  <c r="Z24" i="20"/>
  <c r="I25" i="20"/>
  <c r="M25" i="20"/>
  <c r="Q25" i="20"/>
  <c r="U25" i="20"/>
  <c r="Z25" i="20"/>
  <c r="I26" i="20"/>
  <c r="M26" i="20"/>
  <c r="Q26" i="20"/>
  <c r="U26" i="20"/>
  <c r="Z26" i="20"/>
  <c r="I27" i="20"/>
  <c r="M27" i="20"/>
  <c r="Q27" i="20"/>
  <c r="U27" i="20"/>
  <c r="Z27" i="20"/>
  <c r="I28" i="20"/>
  <c r="M28" i="20"/>
  <c r="Q28" i="20"/>
  <c r="U28" i="20"/>
  <c r="Z28" i="20"/>
  <c r="I29" i="20"/>
  <c r="M29" i="20"/>
  <c r="Q29" i="20"/>
  <c r="U29" i="20"/>
  <c r="Z29" i="20"/>
  <c r="I30" i="20"/>
  <c r="M30" i="20"/>
  <c r="Q30" i="20"/>
  <c r="U30" i="20"/>
  <c r="Z30" i="20"/>
  <c r="I31" i="20"/>
  <c r="M31" i="20"/>
  <c r="Q31" i="20"/>
  <c r="U31" i="20"/>
  <c r="Z31" i="20"/>
  <c r="I32" i="20"/>
  <c r="M32" i="20"/>
  <c r="Q32" i="20"/>
  <c r="U32" i="20"/>
  <c r="Z32" i="20"/>
  <c r="I33" i="20"/>
  <c r="M33" i="20"/>
  <c r="Q33" i="20"/>
  <c r="U33" i="20"/>
  <c r="Z33" i="20"/>
  <c r="I34" i="20"/>
  <c r="M34" i="20"/>
  <c r="Q34" i="20"/>
  <c r="U34" i="20"/>
  <c r="Z34" i="20"/>
  <c r="I35" i="20"/>
  <c r="M35" i="20"/>
  <c r="Q35" i="20"/>
  <c r="U35" i="20"/>
  <c r="Z35" i="20"/>
  <c r="I36" i="20"/>
  <c r="M36" i="20"/>
  <c r="Q36" i="20"/>
  <c r="U36" i="20"/>
  <c r="Z36" i="20"/>
  <c r="I37" i="20"/>
  <c r="M37" i="20"/>
  <c r="Q37" i="20"/>
  <c r="U37" i="20"/>
  <c r="Z37" i="20"/>
  <c r="I38" i="20"/>
  <c r="M38" i="20"/>
  <c r="Q38" i="20"/>
  <c r="U38" i="20"/>
  <c r="Z38" i="20"/>
  <c r="I39" i="20"/>
  <c r="M39" i="20"/>
  <c r="Q39" i="20"/>
  <c r="U39" i="20"/>
  <c r="Z39" i="20"/>
  <c r="I40" i="20"/>
  <c r="M40" i="20"/>
  <c r="Q40" i="20"/>
  <c r="U40" i="20"/>
  <c r="Z40" i="20"/>
  <c r="I41" i="20"/>
  <c r="M41" i="20"/>
  <c r="Q41" i="20"/>
  <c r="U41" i="20"/>
  <c r="Z41" i="20"/>
  <c r="I42" i="20"/>
  <c r="M42" i="20"/>
  <c r="Q42" i="20"/>
  <c r="U42" i="20"/>
  <c r="Z42" i="20"/>
  <c r="I43" i="20"/>
  <c r="M43" i="20"/>
  <c r="Q43" i="20"/>
  <c r="U43" i="20"/>
  <c r="Z43" i="20"/>
  <c r="I44" i="20"/>
  <c r="M44" i="20"/>
  <c r="Q44" i="20"/>
  <c r="U44" i="20"/>
  <c r="Z44" i="20"/>
  <c r="I45" i="20"/>
  <c r="M45" i="20"/>
  <c r="Q45" i="20"/>
  <c r="U45" i="20"/>
  <c r="Z45" i="20"/>
  <c r="I46" i="20"/>
  <c r="M46" i="20"/>
  <c r="Q46" i="20"/>
  <c r="U46" i="20"/>
  <c r="Z46" i="20"/>
  <c r="I47" i="20"/>
  <c r="M47" i="20"/>
  <c r="Q47" i="20"/>
  <c r="U47" i="20"/>
  <c r="Z47" i="20"/>
  <c r="I48" i="20"/>
  <c r="M48" i="20"/>
  <c r="Q48" i="20"/>
  <c r="U48" i="20"/>
  <c r="Z48" i="20"/>
  <c r="I49" i="20"/>
  <c r="M49" i="20"/>
  <c r="Q49" i="20"/>
  <c r="U49" i="20"/>
  <c r="Z49" i="20"/>
  <c r="I50" i="20"/>
  <c r="M50" i="20"/>
  <c r="Q50" i="20"/>
  <c r="U50" i="20"/>
  <c r="Z50" i="20"/>
  <c r="I51" i="20"/>
  <c r="M51" i="20"/>
  <c r="Q51" i="20"/>
  <c r="U51" i="20"/>
  <c r="Z51" i="20"/>
  <c r="I52" i="20"/>
  <c r="M52" i="20"/>
  <c r="Q52" i="20"/>
  <c r="U52" i="20"/>
  <c r="Z52" i="20"/>
  <c r="I53" i="20"/>
  <c r="M53" i="20"/>
  <c r="Q53" i="20"/>
  <c r="U53" i="20"/>
  <c r="Z53" i="20"/>
  <c r="I54" i="20"/>
  <c r="M54" i="20"/>
  <c r="Q54" i="20"/>
  <c r="U54" i="20"/>
  <c r="Z54" i="20"/>
  <c r="Z55" i="20"/>
  <c r="Z70" i="20"/>
  <c r="I57" i="20"/>
  <c r="M57" i="20"/>
  <c r="Q57" i="20"/>
  <c r="U57" i="20"/>
  <c r="Z57" i="20"/>
  <c r="I58" i="20"/>
  <c r="M58" i="20"/>
  <c r="Q58" i="20"/>
  <c r="U58" i="20"/>
  <c r="Z58" i="20"/>
  <c r="I59" i="20"/>
  <c r="M59" i="20"/>
  <c r="Q59" i="20"/>
  <c r="U59" i="20"/>
  <c r="Z59" i="20"/>
  <c r="I60" i="20"/>
  <c r="M60" i="20"/>
  <c r="Q60" i="20"/>
  <c r="U60" i="20"/>
  <c r="Z60" i="20"/>
  <c r="I61" i="20"/>
  <c r="M61" i="20"/>
  <c r="Q61" i="20"/>
  <c r="U61" i="20"/>
  <c r="Z61" i="20"/>
  <c r="Z62" i="20"/>
  <c r="Z71" i="20"/>
  <c r="Z72" i="20"/>
  <c r="Y5" i="20"/>
  <c r="Y6" i="20"/>
  <c r="Y7" i="20"/>
  <c r="Y8" i="20"/>
  <c r="Y9" i="20"/>
  <c r="Y10" i="20"/>
  <c r="Y11" i="20"/>
  <c r="Y12" i="20"/>
  <c r="Y13" i="20"/>
  <c r="Y14" i="20"/>
  <c r="Y15" i="20"/>
  <c r="Y16" i="20"/>
  <c r="Y17" i="20"/>
  <c r="Y18" i="20"/>
  <c r="Y19" i="20"/>
  <c r="Y20" i="20"/>
  <c r="Y21" i="20"/>
  <c r="Y22" i="20"/>
  <c r="Y23" i="20"/>
  <c r="Y24" i="20"/>
  <c r="Y25" i="20"/>
  <c r="Y26" i="20"/>
  <c r="Y27" i="20"/>
  <c r="Y28" i="20"/>
  <c r="Y29" i="20"/>
  <c r="Y30" i="20"/>
  <c r="Y31" i="20"/>
  <c r="Y32" i="20"/>
  <c r="Y33" i="20"/>
  <c r="Y34" i="20"/>
  <c r="Y35" i="20"/>
  <c r="Y36" i="20"/>
  <c r="Y37" i="20"/>
  <c r="Y38" i="20"/>
  <c r="Y39" i="20"/>
  <c r="Y40" i="20"/>
  <c r="Y41" i="20"/>
  <c r="Y42" i="20"/>
  <c r="Y43" i="20"/>
  <c r="Y44" i="20"/>
  <c r="Y45" i="20"/>
  <c r="Y46" i="20"/>
  <c r="Y47" i="20"/>
  <c r="Y48" i="20"/>
  <c r="Y49" i="20"/>
  <c r="Y50" i="20"/>
  <c r="Y51" i="20"/>
  <c r="Y52" i="20"/>
  <c r="Y53" i="20"/>
  <c r="Y54" i="20"/>
  <c r="Y55" i="20"/>
  <c r="Y70" i="20"/>
  <c r="Y57" i="20"/>
  <c r="Y58" i="20"/>
  <c r="Y59" i="20"/>
  <c r="Y60" i="20"/>
  <c r="Y61" i="20"/>
  <c r="Y62" i="20"/>
  <c r="Y71" i="20"/>
  <c r="Y72" i="20"/>
  <c r="X70" i="20"/>
  <c r="X60" i="20"/>
  <c r="X61" i="20"/>
  <c r="X62" i="20"/>
  <c r="X71" i="20"/>
  <c r="X72" i="20"/>
  <c r="W70" i="20"/>
  <c r="W71" i="20"/>
  <c r="W72" i="20"/>
  <c r="V55" i="20"/>
  <c r="V70" i="20"/>
  <c r="V62" i="20"/>
  <c r="V71" i="20"/>
  <c r="V72" i="20"/>
  <c r="Z67" i="20"/>
  <c r="AF67" i="20"/>
  <c r="Y67" i="20"/>
  <c r="AE67" i="20"/>
  <c r="X67" i="20"/>
  <c r="AD67" i="20"/>
  <c r="AC67" i="20"/>
  <c r="V67" i="20"/>
  <c r="AB67" i="20"/>
  <c r="U55" i="20"/>
  <c r="U62" i="20"/>
  <c r="U67" i="20"/>
  <c r="T55" i="20"/>
  <c r="T62" i="20"/>
  <c r="T67" i="20"/>
  <c r="S55" i="20"/>
  <c r="S62" i="20"/>
  <c r="S67" i="20"/>
  <c r="R55" i="20"/>
  <c r="R62" i="20"/>
  <c r="R67" i="20"/>
  <c r="Q55" i="20"/>
  <c r="Q62" i="20"/>
  <c r="Q67" i="20"/>
  <c r="P55" i="20"/>
  <c r="P62" i="20"/>
  <c r="P67" i="20"/>
  <c r="O55" i="20"/>
  <c r="O62" i="20"/>
  <c r="O67" i="20"/>
  <c r="N55" i="20"/>
  <c r="N62" i="20"/>
  <c r="N67" i="20"/>
  <c r="M55" i="20"/>
  <c r="M62" i="20"/>
  <c r="M67" i="20"/>
  <c r="L55" i="20"/>
  <c r="L62" i="20"/>
  <c r="L67" i="20"/>
  <c r="K55" i="20"/>
  <c r="K62" i="20"/>
  <c r="K67" i="20"/>
  <c r="J55" i="20"/>
  <c r="J62" i="20"/>
  <c r="J67" i="20"/>
  <c r="I55" i="20"/>
  <c r="I62" i="20"/>
  <c r="I67" i="20"/>
  <c r="H55" i="20"/>
  <c r="H62" i="20"/>
  <c r="H67" i="20"/>
  <c r="G55" i="20"/>
  <c r="G62" i="20"/>
  <c r="G67" i="20"/>
  <c r="F55" i="20"/>
  <c r="F62" i="20"/>
  <c r="F67" i="20"/>
  <c r="AF66" i="20"/>
  <c r="AE66" i="20"/>
  <c r="AD66" i="20"/>
  <c r="AC66" i="20"/>
  <c r="AB66" i="20"/>
  <c r="AF65" i="20"/>
  <c r="AE65" i="20"/>
  <c r="AD65" i="20"/>
  <c r="AC65" i="20"/>
  <c r="AB65" i="20"/>
  <c r="AF64" i="20"/>
  <c r="AE64" i="20"/>
  <c r="AD64" i="20"/>
  <c r="AC64" i="20"/>
  <c r="AB64" i="20"/>
  <c r="AF63" i="20"/>
  <c r="AE63" i="20"/>
  <c r="AD63" i="20"/>
  <c r="AC63" i="20"/>
  <c r="AB63" i="20"/>
  <c r="AF62" i="20"/>
  <c r="AE62" i="20"/>
  <c r="AD62" i="20"/>
  <c r="AC62" i="20"/>
  <c r="AB62" i="20"/>
  <c r="AF61" i="20"/>
  <c r="AE61" i="20"/>
  <c r="AD61" i="20"/>
  <c r="AC61" i="20"/>
  <c r="AB61" i="20"/>
  <c r="AF60" i="20"/>
  <c r="AE60" i="20"/>
  <c r="AD60" i="20"/>
  <c r="AC60" i="20"/>
  <c r="AB60" i="20"/>
  <c r="AF59" i="20"/>
  <c r="AE59" i="20"/>
  <c r="AD59" i="20"/>
  <c r="AC59" i="20"/>
  <c r="AB59" i="20"/>
  <c r="AF58" i="20"/>
  <c r="AE58" i="20"/>
  <c r="AD58" i="20"/>
  <c r="AC58" i="20"/>
  <c r="AB58" i="20"/>
  <c r="AF57" i="20"/>
  <c r="AE57" i="20"/>
  <c r="AD57" i="20"/>
  <c r="AC57" i="20"/>
  <c r="AB57" i="20"/>
  <c r="AF56" i="20"/>
  <c r="AE56" i="20"/>
  <c r="AD56" i="20"/>
  <c r="AC56" i="20"/>
  <c r="AB56" i="20"/>
  <c r="AF55" i="20"/>
  <c r="AE55" i="20"/>
  <c r="AD55" i="20"/>
  <c r="AC55" i="20"/>
  <c r="AB55" i="20"/>
  <c r="AF54" i="20"/>
  <c r="AE54" i="20"/>
  <c r="AD54" i="20"/>
  <c r="AC54" i="20"/>
  <c r="AB54" i="20"/>
  <c r="AF53" i="20"/>
  <c r="AE53" i="20"/>
  <c r="AD53" i="20"/>
  <c r="AC53" i="20"/>
  <c r="AB53" i="20"/>
  <c r="AF52" i="20"/>
  <c r="AE52" i="20"/>
  <c r="AD52" i="20"/>
  <c r="AC52" i="20"/>
  <c r="AB52" i="20"/>
  <c r="AF51" i="20"/>
  <c r="AE51" i="20"/>
  <c r="AD51" i="20"/>
  <c r="AC51" i="20"/>
  <c r="AB51" i="20"/>
  <c r="AF50" i="20"/>
  <c r="AE50" i="20"/>
  <c r="AD50" i="20"/>
  <c r="AC50" i="20"/>
  <c r="AB50" i="20"/>
  <c r="AF49" i="20"/>
  <c r="AE49" i="20"/>
  <c r="AD49" i="20"/>
  <c r="AC49" i="20"/>
  <c r="AB49" i="20"/>
  <c r="AF48" i="20"/>
  <c r="AE48" i="20"/>
  <c r="AD48" i="20"/>
  <c r="AC48" i="20"/>
  <c r="AB48" i="20"/>
  <c r="AF47" i="20"/>
  <c r="AE47" i="20"/>
  <c r="AD47" i="20"/>
  <c r="AC47" i="20"/>
  <c r="AB47" i="20"/>
  <c r="AF46" i="20"/>
  <c r="AE46" i="20"/>
  <c r="AD46" i="20"/>
  <c r="AC46" i="20"/>
  <c r="AB46" i="20"/>
  <c r="AF45" i="20"/>
  <c r="AE45" i="20"/>
  <c r="AD45" i="20"/>
  <c r="AC45" i="20"/>
  <c r="AB45" i="20"/>
  <c r="AF44" i="20"/>
  <c r="AE44" i="20"/>
  <c r="AD44" i="20"/>
  <c r="AC44" i="20"/>
  <c r="AB44" i="20"/>
  <c r="AF43" i="20"/>
  <c r="AE43" i="20"/>
  <c r="AD43" i="20"/>
  <c r="AC43" i="20"/>
  <c r="AB43" i="20"/>
  <c r="AF42" i="20"/>
  <c r="AE42" i="20"/>
  <c r="AD42" i="20"/>
  <c r="AC42" i="20"/>
  <c r="AB42" i="20"/>
  <c r="AF41" i="20"/>
  <c r="AE41" i="20"/>
  <c r="AD41" i="20"/>
  <c r="AC41" i="20"/>
  <c r="AB41" i="20"/>
  <c r="AF40" i="20"/>
  <c r="AE40" i="20"/>
  <c r="AD40" i="20"/>
  <c r="AC40" i="20"/>
  <c r="AB40" i="20"/>
  <c r="AF39" i="20"/>
  <c r="AE39" i="20"/>
  <c r="AD39" i="20"/>
  <c r="AC39" i="20"/>
  <c r="AB39" i="20"/>
  <c r="AF38" i="20"/>
  <c r="AE38" i="20"/>
  <c r="AD38" i="20"/>
  <c r="AC38" i="20"/>
  <c r="AB38" i="20"/>
  <c r="AF37" i="20"/>
  <c r="AE37" i="20"/>
  <c r="AD37" i="20"/>
  <c r="AC37" i="20"/>
  <c r="AB37" i="20"/>
  <c r="AF36" i="20"/>
  <c r="AE36" i="20"/>
  <c r="AD36" i="20"/>
  <c r="AC36" i="20"/>
  <c r="AB36" i="20"/>
  <c r="AF35" i="20"/>
  <c r="AE35" i="20"/>
  <c r="AD35" i="20"/>
  <c r="AC35" i="20"/>
  <c r="AB35" i="20"/>
  <c r="AF34" i="20"/>
  <c r="AE34" i="20"/>
  <c r="AD34" i="20"/>
  <c r="AC34" i="20"/>
  <c r="AB34" i="20"/>
  <c r="AF33" i="20"/>
  <c r="AE33" i="20"/>
  <c r="AD33" i="20"/>
  <c r="AC33" i="20"/>
  <c r="AB33" i="20"/>
  <c r="AF32" i="20"/>
  <c r="AE32" i="20"/>
  <c r="AD32" i="20"/>
  <c r="AC32" i="20"/>
  <c r="AB32" i="20"/>
  <c r="AF31" i="20"/>
  <c r="AE31" i="20"/>
  <c r="AD31" i="20"/>
  <c r="AC31" i="20"/>
  <c r="AB31" i="20"/>
  <c r="AF30" i="20"/>
  <c r="AE30" i="20"/>
  <c r="AD30" i="20"/>
  <c r="AC30" i="20"/>
  <c r="AB30" i="20"/>
  <c r="AF29" i="20"/>
  <c r="AE29" i="20"/>
  <c r="AD29" i="20"/>
  <c r="AC29" i="20"/>
  <c r="AB29" i="20"/>
  <c r="AF28" i="20"/>
  <c r="AE28" i="20"/>
  <c r="AD28" i="20"/>
  <c r="AC28" i="20"/>
  <c r="AB28" i="20"/>
  <c r="AF27" i="20"/>
  <c r="AE27" i="20"/>
  <c r="AD27" i="20"/>
  <c r="AC27" i="20"/>
  <c r="AB27" i="20"/>
  <c r="AF26" i="20"/>
  <c r="AE26" i="20"/>
  <c r="AD26" i="20"/>
  <c r="AC26" i="20"/>
  <c r="AB26" i="20"/>
  <c r="AF25" i="20"/>
  <c r="AE25" i="20"/>
  <c r="AD25" i="20"/>
  <c r="AC25" i="20"/>
  <c r="AB25" i="20"/>
  <c r="AF24" i="20"/>
  <c r="AE24" i="20"/>
  <c r="AD24" i="20"/>
  <c r="AC24" i="20"/>
  <c r="AB24" i="20"/>
  <c r="AF23" i="20"/>
  <c r="AE23" i="20"/>
  <c r="AD23" i="20"/>
  <c r="AC23" i="20"/>
  <c r="AB23" i="20"/>
  <c r="AF22" i="20"/>
  <c r="AE22" i="20"/>
  <c r="AD22" i="20"/>
  <c r="AC22" i="20"/>
  <c r="AB22" i="20"/>
  <c r="AF21" i="20"/>
  <c r="AE21" i="20"/>
  <c r="AD21" i="20"/>
  <c r="AC21" i="20"/>
  <c r="AB21" i="20"/>
  <c r="AF20" i="20"/>
  <c r="AE20" i="20"/>
  <c r="AD20" i="20"/>
  <c r="AC20" i="20"/>
  <c r="AB20" i="20"/>
  <c r="AF19" i="20"/>
  <c r="AE19" i="20"/>
  <c r="AD19" i="20"/>
  <c r="AC19" i="20"/>
  <c r="AB19" i="20"/>
  <c r="AF18" i="20"/>
  <c r="AE18" i="20"/>
  <c r="AD18" i="20"/>
  <c r="AC18" i="20"/>
  <c r="AB18" i="20"/>
  <c r="AF17" i="20"/>
  <c r="AE17" i="20"/>
  <c r="AD17" i="20"/>
  <c r="AC17" i="20"/>
  <c r="AB17" i="20"/>
  <c r="AF16" i="20"/>
  <c r="AE16" i="20"/>
  <c r="AD16" i="20"/>
  <c r="AC16" i="20"/>
  <c r="AB16" i="20"/>
  <c r="AF15" i="20"/>
  <c r="AE15" i="20"/>
  <c r="AD15" i="20"/>
  <c r="AC15" i="20"/>
  <c r="AB15" i="20"/>
  <c r="AF14" i="20"/>
  <c r="AE14" i="20"/>
  <c r="AD14" i="20"/>
  <c r="AC14" i="20"/>
  <c r="AB14" i="20"/>
  <c r="AF13" i="20"/>
  <c r="AE13" i="20"/>
  <c r="AD13" i="20"/>
  <c r="AC13" i="20"/>
  <c r="AB13" i="20"/>
  <c r="AF12" i="20"/>
  <c r="AE12" i="20"/>
  <c r="AD12" i="20"/>
  <c r="AC12" i="20"/>
  <c r="AB12" i="20"/>
  <c r="AF11" i="20"/>
  <c r="AE11" i="20"/>
  <c r="AD11" i="20"/>
  <c r="AC11" i="20"/>
  <c r="AB11" i="20"/>
  <c r="AF10" i="20"/>
  <c r="AE10" i="20"/>
  <c r="AD10" i="20"/>
  <c r="AC10" i="20"/>
  <c r="AB10" i="20"/>
  <c r="AF9" i="20"/>
  <c r="AE9" i="20"/>
  <c r="AD9" i="20"/>
  <c r="AC9" i="20"/>
  <c r="AB9" i="20"/>
  <c r="AF8" i="20"/>
  <c r="AE8" i="20"/>
  <c r="AD8" i="20"/>
  <c r="AC8" i="20"/>
  <c r="AB8" i="20"/>
  <c r="AF7" i="20"/>
  <c r="AE7" i="20"/>
  <c r="AD7" i="20"/>
  <c r="AC7" i="20"/>
  <c r="AB7" i="20"/>
  <c r="AF6" i="20"/>
  <c r="AE6" i="20"/>
  <c r="AD6" i="20"/>
  <c r="AC6" i="20"/>
  <c r="AB6" i="20"/>
  <c r="AF5" i="20"/>
  <c r="AE5" i="20"/>
  <c r="AD5" i="20"/>
  <c r="AC5" i="20"/>
  <c r="AB5" i="20"/>
  <c r="H11" i="11"/>
  <c r="K11" i="11" s="1"/>
  <c r="I11" i="11"/>
  <c r="J11" i="11"/>
  <c r="H12" i="11"/>
  <c r="K12" i="11" s="1"/>
  <c r="I12" i="11"/>
  <c r="J12" i="11"/>
  <c r="H13" i="11"/>
  <c r="K13" i="11" s="1"/>
  <c r="I13" i="11"/>
  <c r="J13" i="11"/>
  <c r="H14" i="11"/>
  <c r="K14" i="11" s="1"/>
  <c r="I14" i="11"/>
  <c r="J14" i="11"/>
  <c r="H15" i="11"/>
  <c r="K15" i="11" s="1"/>
  <c r="I15" i="11"/>
  <c r="J15" i="11"/>
  <c r="H16" i="11"/>
  <c r="K16" i="11" s="1"/>
  <c r="I16" i="11"/>
  <c r="J16" i="11"/>
  <c r="H17" i="11"/>
  <c r="I17" i="11"/>
  <c r="J17" i="11"/>
  <c r="K17" i="11" s="1"/>
  <c r="H18" i="11"/>
  <c r="K18" i="11" s="1"/>
  <c r="I18" i="11"/>
  <c r="J18" i="11"/>
  <c r="H19" i="11"/>
  <c r="K19" i="11" s="1"/>
  <c r="I19" i="11"/>
  <c r="J19" i="11"/>
  <c r="H20" i="11"/>
  <c r="K20" i="11" s="1"/>
  <c r="I20" i="11"/>
  <c r="J20" i="11"/>
  <c r="H21" i="11"/>
  <c r="K21" i="11" s="1"/>
  <c r="I21" i="11"/>
  <c r="J21" i="11"/>
  <c r="H22" i="11"/>
  <c r="K22" i="11" s="1"/>
  <c r="I22" i="11"/>
  <c r="J22" i="11"/>
  <c r="H23" i="11"/>
  <c r="I23" i="11"/>
  <c r="J23" i="11"/>
  <c r="K23" i="11" s="1"/>
  <c r="H24" i="11"/>
  <c r="K24" i="11" s="1"/>
  <c r="I24" i="11"/>
  <c r="J24" i="11"/>
  <c r="H25" i="11"/>
  <c r="K25" i="11" s="1"/>
  <c r="I25" i="11"/>
  <c r="J25" i="11"/>
  <c r="H26" i="11"/>
  <c r="I26" i="11"/>
  <c r="K26" i="11" s="1"/>
  <c r="J26" i="11"/>
  <c r="H27" i="11"/>
  <c r="K27" i="11" s="1"/>
  <c r="I27" i="11"/>
  <c r="J27" i="11"/>
  <c r="H28" i="11"/>
  <c r="K28" i="11" s="1"/>
  <c r="I28" i="11"/>
  <c r="J28" i="11"/>
  <c r="H29" i="11"/>
  <c r="I29" i="11"/>
  <c r="K29" i="11" s="1"/>
  <c r="J29" i="11"/>
  <c r="H30" i="11"/>
  <c r="K30" i="11" s="1"/>
  <c r="I30" i="11"/>
  <c r="J30" i="11"/>
  <c r="H31" i="11"/>
  <c r="K31" i="11" s="1"/>
  <c r="I31" i="11"/>
  <c r="J31" i="11"/>
  <c r="H32" i="11"/>
  <c r="I32" i="11"/>
  <c r="J32" i="11"/>
  <c r="K32" i="11" s="1"/>
  <c r="H33" i="11"/>
  <c r="K33" i="11" s="1"/>
  <c r="I33" i="11"/>
  <c r="J33" i="11"/>
  <c r="H34" i="11"/>
  <c r="K34" i="11" s="1"/>
  <c r="I34" i="11"/>
  <c r="J34" i="11"/>
  <c r="H35" i="11"/>
  <c r="I35" i="11"/>
  <c r="J35" i="11"/>
  <c r="K35" i="11" s="1"/>
  <c r="H36" i="11"/>
  <c r="K36" i="11" s="1"/>
  <c r="I36" i="11"/>
  <c r="J36" i="11"/>
  <c r="H37" i="11"/>
  <c r="K37" i="11" s="1"/>
  <c r="I37" i="11"/>
  <c r="J37" i="11"/>
  <c r="H38" i="11"/>
  <c r="I38" i="11"/>
  <c r="J38" i="11"/>
  <c r="K38" i="11" s="1"/>
  <c r="H39" i="11"/>
  <c r="K39" i="11" s="1"/>
  <c r="I39" i="11"/>
  <c r="J39" i="11"/>
  <c r="H41" i="11"/>
  <c r="K41" i="11" s="1"/>
  <c r="I41" i="11"/>
  <c r="J41" i="11"/>
  <c r="H42" i="11"/>
  <c r="I42" i="11"/>
  <c r="J42" i="11"/>
  <c r="K42" i="11" s="1"/>
  <c r="H43" i="11"/>
  <c r="K43" i="11" s="1"/>
  <c r="I43" i="11"/>
  <c r="J43" i="11"/>
  <c r="H44" i="11"/>
  <c r="K44" i="11" s="1"/>
  <c r="I44" i="11"/>
  <c r="J44" i="11"/>
  <c r="H45" i="11"/>
  <c r="I45" i="11"/>
  <c r="K45" i="11" s="1"/>
  <c r="J45" i="11"/>
  <c r="H46" i="11"/>
  <c r="K46" i="11" s="1"/>
  <c r="I46" i="11"/>
  <c r="J46" i="11"/>
  <c r="H47" i="11"/>
  <c r="K47" i="11" s="1"/>
  <c r="I47" i="11"/>
  <c r="J47" i="11"/>
  <c r="H48" i="11"/>
  <c r="I48" i="11"/>
  <c r="K48" i="11" s="1"/>
  <c r="J48" i="11"/>
  <c r="H49" i="11"/>
  <c r="K49" i="11" s="1"/>
  <c r="I49" i="11"/>
  <c r="J49" i="11"/>
  <c r="H50" i="11"/>
  <c r="K50" i="11" s="1"/>
  <c r="I50" i="11"/>
  <c r="J50" i="11"/>
  <c r="H51" i="11"/>
  <c r="I51" i="11"/>
  <c r="J51" i="11"/>
  <c r="K51" i="11" s="1"/>
  <c r="H10" i="11"/>
  <c r="K10" i="11" s="1"/>
  <c r="I10" i="11"/>
  <c r="J10" i="11"/>
  <c r="O52" i="10"/>
  <c r="J20" i="16"/>
  <c r="I20" i="16"/>
  <c r="K20" i="16"/>
  <c r="L20" i="16"/>
  <c r="J21" i="16"/>
  <c r="I21" i="16"/>
  <c r="K21" i="16"/>
  <c r="L21" i="16"/>
  <c r="K22" i="16"/>
  <c r="I22" i="16"/>
  <c r="J22" i="16"/>
  <c r="L22" i="16"/>
  <c r="J23" i="16"/>
  <c r="I23" i="16"/>
  <c r="K23" i="16"/>
  <c r="L23" i="16"/>
  <c r="I19" i="16"/>
  <c r="J19" i="16"/>
  <c r="K19" i="16"/>
  <c r="L19" i="16"/>
  <c r="L27" i="16"/>
  <c r="F19" i="16"/>
  <c r="G19" i="16"/>
  <c r="H19" i="16"/>
  <c r="F20" i="16"/>
  <c r="H20" i="16" s="1"/>
  <c r="R20" i="16" s="1"/>
  <c r="G20" i="16"/>
  <c r="F21" i="16"/>
  <c r="H21" i="16" s="1"/>
  <c r="R21" i="16" s="1"/>
  <c r="G21" i="16"/>
  <c r="F22" i="16"/>
  <c r="H22" i="16" s="1"/>
  <c r="R22" i="16" s="1"/>
  <c r="G22" i="16"/>
  <c r="F23" i="16"/>
  <c r="G23" i="16"/>
  <c r="H23" i="16"/>
  <c r="F24" i="16"/>
  <c r="H24" i="16" s="1"/>
  <c r="R24" i="16" s="1"/>
  <c r="G24" i="16"/>
  <c r="F25" i="16"/>
  <c r="P25" i="16" s="1"/>
  <c r="G25" i="16"/>
  <c r="F26" i="16"/>
  <c r="H26" i="16" s="1"/>
  <c r="R26" i="16" s="1"/>
  <c r="G26" i="16"/>
  <c r="H27" i="16"/>
  <c r="R27" i="16" s="1"/>
  <c r="I13" i="15"/>
  <c r="L13" i="15"/>
  <c r="I14" i="15"/>
  <c r="L14" i="15"/>
  <c r="J16" i="16"/>
  <c r="L16" i="16"/>
  <c r="K15" i="15"/>
  <c r="I15" i="15"/>
  <c r="L15" i="15"/>
  <c r="K16" i="15"/>
  <c r="I16" i="15"/>
  <c r="L16" i="15"/>
  <c r="I35" i="15"/>
  <c r="J35" i="15"/>
  <c r="L35" i="15"/>
  <c r="K17" i="15"/>
  <c r="I17" i="15"/>
  <c r="L17" i="15"/>
  <c r="K18" i="15"/>
  <c r="I18" i="15"/>
  <c r="L18" i="15"/>
  <c r="K19" i="15"/>
  <c r="I19" i="15"/>
  <c r="L19" i="15"/>
  <c r="K20" i="15"/>
  <c r="I20" i="15"/>
  <c r="L20" i="15"/>
  <c r="I21" i="15"/>
  <c r="J21" i="15"/>
  <c r="K21" i="15"/>
  <c r="L21" i="15"/>
  <c r="K22" i="15"/>
  <c r="J22" i="15"/>
  <c r="I22" i="15"/>
  <c r="L22" i="15"/>
  <c r="K25" i="15"/>
  <c r="I25" i="15"/>
  <c r="J25" i="15"/>
  <c r="L25" i="15"/>
  <c r="I26" i="15"/>
  <c r="J26" i="15"/>
  <c r="K26" i="15"/>
  <c r="L26" i="15"/>
  <c r="J27" i="15"/>
  <c r="I27" i="15"/>
  <c r="L27" i="15"/>
  <c r="I28" i="15"/>
  <c r="J28" i="15"/>
  <c r="K28" i="15"/>
  <c r="L28" i="15"/>
  <c r="K30" i="15"/>
  <c r="I30" i="15"/>
  <c r="L30" i="15"/>
  <c r="L32" i="15"/>
  <c r="L33" i="15"/>
  <c r="I34" i="15"/>
  <c r="J34" i="15"/>
  <c r="K34" i="15"/>
  <c r="L34" i="15"/>
  <c r="K36" i="15"/>
  <c r="I36" i="15"/>
  <c r="L36" i="15"/>
  <c r="K11" i="16"/>
  <c r="I11" i="16"/>
  <c r="L11" i="16"/>
  <c r="K12" i="16"/>
  <c r="I12" i="16"/>
  <c r="L12" i="16"/>
  <c r="K14" i="16"/>
  <c r="I14" i="16"/>
  <c r="L14" i="16"/>
  <c r="J15" i="16"/>
  <c r="I15" i="16"/>
  <c r="L15" i="16"/>
  <c r="I13" i="16"/>
  <c r="L13" i="16"/>
  <c r="L17" i="16"/>
  <c r="L28" i="16" s="1"/>
  <c r="F11" i="16"/>
  <c r="H11" i="16" s="1"/>
  <c r="R11" i="16" s="1"/>
  <c r="G11" i="16"/>
  <c r="F12" i="16"/>
  <c r="H12" i="16" s="1"/>
  <c r="R12" i="16" s="1"/>
  <c r="G12" i="16"/>
  <c r="F13" i="16"/>
  <c r="H13" i="16" s="1"/>
  <c r="R13" i="16" s="1"/>
  <c r="G13" i="16"/>
  <c r="F14" i="16"/>
  <c r="G14" i="16"/>
  <c r="H14" i="16"/>
  <c r="R14" i="16" s="1"/>
  <c r="F15" i="16"/>
  <c r="H15" i="16" s="1"/>
  <c r="R15" i="16" s="1"/>
  <c r="G15" i="16"/>
  <c r="F16" i="16"/>
  <c r="H16" i="16" s="1"/>
  <c r="R16" i="16" s="1"/>
  <c r="G16" i="16"/>
  <c r="F13" i="15"/>
  <c r="H13" i="15" s="1"/>
  <c r="G13" i="15"/>
  <c r="F14" i="15"/>
  <c r="G14" i="15"/>
  <c r="H14" i="15"/>
  <c r="F15" i="15"/>
  <c r="H15" i="15" s="1"/>
  <c r="R15" i="15" s="1"/>
  <c r="G15" i="15"/>
  <c r="F16" i="15"/>
  <c r="H16" i="15" s="1"/>
  <c r="R16" i="15" s="1"/>
  <c r="G16" i="15"/>
  <c r="F17" i="15"/>
  <c r="H17" i="15" s="1"/>
  <c r="R17" i="15" s="1"/>
  <c r="G17" i="15"/>
  <c r="F18" i="15"/>
  <c r="G18" i="15"/>
  <c r="H18" i="15"/>
  <c r="R18" i="15" s="1"/>
  <c r="F19" i="15"/>
  <c r="H19" i="15" s="1"/>
  <c r="R19" i="15" s="1"/>
  <c r="G19" i="15"/>
  <c r="F20" i="15"/>
  <c r="H20" i="15" s="1"/>
  <c r="R20" i="15" s="1"/>
  <c r="G20" i="15"/>
  <c r="F21" i="15"/>
  <c r="H21" i="15" s="1"/>
  <c r="R21" i="15" s="1"/>
  <c r="G21" i="15"/>
  <c r="F22" i="15"/>
  <c r="G22" i="15"/>
  <c r="H22" i="15"/>
  <c r="R22" i="15" s="1"/>
  <c r="F23" i="15"/>
  <c r="H23" i="15" s="1"/>
  <c r="R23" i="15" s="1"/>
  <c r="G23" i="15"/>
  <c r="F24" i="15"/>
  <c r="H24" i="15" s="1"/>
  <c r="R24" i="15" s="1"/>
  <c r="G24" i="15"/>
  <c r="F25" i="15"/>
  <c r="H25" i="15" s="1"/>
  <c r="R25" i="15" s="1"/>
  <c r="G25" i="15"/>
  <c r="F26" i="15"/>
  <c r="G26" i="15"/>
  <c r="H26" i="15"/>
  <c r="R26" i="15" s="1"/>
  <c r="F27" i="15"/>
  <c r="H27" i="15" s="1"/>
  <c r="R27" i="15" s="1"/>
  <c r="G27" i="15"/>
  <c r="F28" i="15"/>
  <c r="H28" i="15" s="1"/>
  <c r="R28" i="15" s="1"/>
  <c r="G28" i="15"/>
  <c r="F29" i="15"/>
  <c r="H29" i="15" s="1"/>
  <c r="R29" i="15" s="1"/>
  <c r="G29" i="15"/>
  <c r="F30" i="15"/>
  <c r="G30" i="15"/>
  <c r="H30" i="15"/>
  <c r="R30" i="15" s="1"/>
  <c r="F31" i="15"/>
  <c r="H31" i="15" s="1"/>
  <c r="R31" i="15" s="1"/>
  <c r="G31" i="15"/>
  <c r="F32" i="15"/>
  <c r="H32" i="15" s="1"/>
  <c r="R32" i="15" s="1"/>
  <c r="G32" i="15"/>
  <c r="F33" i="15"/>
  <c r="H33" i="15" s="1"/>
  <c r="R33" i="15" s="1"/>
  <c r="G33" i="15"/>
  <c r="F34" i="15"/>
  <c r="G34" i="15"/>
  <c r="H34" i="15"/>
  <c r="F35" i="15"/>
  <c r="H35" i="15" s="1"/>
  <c r="R35" i="15" s="1"/>
  <c r="G35" i="15"/>
  <c r="F36" i="15"/>
  <c r="H36" i="15" s="1"/>
  <c r="R36" i="15" s="1"/>
  <c r="G36" i="15"/>
  <c r="I29" i="10"/>
  <c r="G37" i="15"/>
  <c r="G17" i="16"/>
  <c r="F37" i="15"/>
  <c r="F17" i="16"/>
  <c r="F28" i="16" s="1"/>
  <c r="J13" i="15"/>
  <c r="K13" i="15"/>
  <c r="J14" i="15"/>
  <c r="K14" i="15"/>
  <c r="J15" i="15"/>
  <c r="J16" i="15"/>
  <c r="J17" i="15"/>
  <c r="J18" i="15"/>
  <c r="J19" i="15"/>
  <c r="J20" i="15"/>
  <c r="I23" i="15"/>
  <c r="J23" i="15"/>
  <c r="K23" i="15"/>
  <c r="L23" i="15"/>
  <c r="I24" i="15"/>
  <c r="J24" i="15"/>
  <c r="K24" i="15"/>
  <c r="L24" i="15"/>
  <c r="K27" i="15"/>
  <c r="I29" i="15"/>
  <c r="J29" i="15"/>
  <c r="K29" i="15"/>
  <c r="L29" i="15"/>
  <c r="J30" i="15"/>
  <c r="I31" i="15"/>
  <c r="J31" i="15"/>
  <c r="K31" i="15"/>
  <c r="L31" i="15"/>
  <c r="J36" i="15"/>
  <c r="J11" i="16"/>
  <c r="J12" i="16"/>
  <c r="J13" i="16"/>
  <c r="K13" i="16"/>
  <c r="J14" i="16"/>
  <c r="K15" i="16"/>
  <c r="I24" i="16"/>
  <c r="J24" i="16"/>
  <c r="K24" i="16"/>
  <c r="L24" i="16"/>
  <c r="L25" i="16"/>
  <c r="L26" i="16"/>
  <c r="U15" i="16"/>
  <c r="X15" i="16" s="1"/>
  <c r="V15" i="16"/>
  <c r="W15" i="16"/>
  <c r="Q26" i="16"/>
  <c r="P16" i="16"/>
  <c r="Q25" i="16"/>
  <c r="Q31" i="15"/>
  <c r="Q16" i="16"/>
  <c r="F27" i="16"/>
  <c r="G27" i="16"/>
  <c r="P31" i="15"/>
  <c r="P26" i="16"/>
  <c r="G28" i="16"/>
  <c r="V34" i="15"/>
  <c r="V20" i="15"/>
  <c r="U20" i="15"/>
  <c r="X20" i="15" s="1"/>
  <c r="W23" i="15"/>
  <c r="U13" i="16"/>
  <c r="X13" i="16" s="1"/>
  <c r="V13" i="16"/>
  <c r="U22" i="15"/>
  <c r="V21" i="15"/>
  <c r="U32" i="15"/>
  <c r="V17" i="15"/>
  <c r="U19" i="15"/>
  <c r="W14" i="16"/>
  <c r="W13" i="16"/>
  <c r="W12" i="16"/>
  <c r="W33" i="15"/>
  <c r="W28" i="15"/>
  <c r="V20" i="16"/>
  <c r="W23" i="16"/>
  <c r="W25" i="15"/>
  <c r="W20" i="16"/>
  <c r="U24" i="16"/>
  <c r="W11" i="16"/>
  <c r="V27" i="15"/>
  <c r="V22" i="15"/>
  <c r="U23" i="16"/>
  <c r="V19" i="15"/>
  <c r="U24" i="15"/>
  <c r="X24" i="15" s="1"/>
  <c r="V11" i="16"/>
  <c r="U18" i="15"/>
  <c r="X18" i="15" s="1"/>
  <c r="V16" i="15"/>
  <c r="U21" i="15"/>
  <c r="V18" i="15"/>
  <c r="V14" i="16"/>
  <c r="W30" i="15"/>
  <c r="U20" i="16"/>
  <c r="U21" i="16"/>
  <c r="X21" i="16" s="1"/>
  <c r="V26" i="15"/>
  <c r="V14" i="15"/>
  <c r="W14" i="15"/>
  <c r="Q35" i="15"/>
  <c r="W24" i="15"/>
  <c r="U16" i="15"/>
  <c r="X16" i="15" s="1"/>
  <c r="U25" i="15"/>
  <c r="V15" i="15"/>
  <c r="W19" i="15"/>
  <c r="U28" i="15"/>
  <c r="V30" i="15"/>
  <c r="U14" i="16"/>
  <c r="X14" i="16" s="1"/>
  <c r="V29" i="15"/>
  <c r="U17" i="15"/>
  <c r="W31" i="15"/>
  <c r="U26" i="15"/>
  <c r="X26" i="15" s="1"/>
  <c r="V23" i="15"/>
  <c r="W27" i="15"/>
  <c r="W35" i="15"/>
  <c r="U30" i="15"/>
  <c r="X30" i="15" s="1"/>
  <c r="P15" i="15"/>
  <c r="P14" i="16"/>
  <c r="K33" i="15"/>
  <c r="P18" i="15"/>
  <c r="P20" i="16"/>
  <c r="W22" i="15"/>
  <c r="V19" i="16"/>
  <c r="V27" i="16" s="1"/>
  <c r="P22" i="16"/>
  <c r="U33" i="15"/>
  <c r="V25" i="15"/>
  <c r="V12" i="16"/>
  <c r="W21" i="15"/>
  <c r="P35" i="15"/>
  <c r="W24" i="16"/>
  <c r="P22" i="15"/>
  <c r="U29" i="15"/>
  <c r="P24" i="16"/>
  <c r="P13" i="16"/>
  <c r="W32" i="15"/>
  <c r="P19" i="15"/>
  <c r="U31" i="15"/>
  <c r="V32" i="15"/>
  <c r="V31" i="15"/>
  <c r="P16" i="15"/>
  <c r="U11" i="16"/>
  <c r="V24" i="16"/>
  <c r="V16" i="16"/>
  <c r="W36" i="15"/>
  <c r="V24" i="15"/>
  <c r="U36" i="15"/>
  <c r="X36" i="15" s="1"/>
  <c r="V23" i="16"/>
  <c r="V35" i="15"/>
  <c r="U12" i="16"/>
  <c r="U35" i="15"/>
  <c r="X35" i="15" s="1"/>
  <c r="U23" i="15"/>
  <c r="X23" i="15" s="1"/>
  <c r="U19" i="16"/>
  <c r="X19" i="16" s="1"/>
  <c r="X27" i="16" s="1"/>
  <c r="W16" i="15"/>
  <c r="V33" i="15"/>
  <c r="W34" i="15"/>
  <c r="V36" i="15"/>
  <c r="W29" i="15"/>
  <c r="Q14" i="15"/>
  <c r="V28" i="15"/>
  <c r="U34" i="15"/>
  <c r="X34" i="15" s="1"/>
  <c r="W26" i="15"/>
  <c r="W22" i="16"/>
  <c r="P11" i="16"/>
  <c r="K32" i="15"/>
  <c r="J32" i="15"/>
  <c r="P29" i="15"/>
  <c r="W17" i="15"/>
  <c r="W18" i="15"/>
  <c r="W16" i="16"/>
  <c r="W13" i="15"/>
  <c r="Q24" i="15"/>
  <c r="I33" i="10"/>
  <c r="P14" i="15"/>
  <c r="Q22" i="15"/>
  <c r="Q21" i="16"/>
  <c r="P25" i="15"/>
  <c r="Q28" i="15"/>
  <c r="I32" i="15"/>
  <c r="P32" i="15"/>
  <c r="I33" i="15"/>
  <c r="P33" i="15"/>
  <c r="Q26" i="15"/>
  <c r="Q23" i="16"/>
  <c r="Q15" i="16"/>
  <c r="J33" i="15"/>
  <c r="Q33" i="15"/>
  <c r="P13" i="15"/>
  <c r="Q12" i="16"/>
  <c r="P26" i="15"/>
  <c r="P28" i="15"/>
  <c r="V21" i="16"/>
  <c r="W20" i="15"/>
  <c r="P20" i="15"/>
  <c r="V13" i="15"/>
  <c r="Q24" i="16"/>
  <c r="W21" i="16"/>
  <c r="U22" i="16"/>
  <c r="X22" i="16" s="1"/>
  <c r="Q20" i="16"/>
  <c r="U16" i="16"/>
  <c r="X16" i="16" s="1"/>
  <c r="V22" i="16"/>
  <c r="P23" i="16"/>
  <c r="P19" i="16"/>
  <c r="I27" i="16"/>
  <c r="P27" i="16"/>
  <c r="W19" i="16"/>
  <c r="W27" i="16" s="1"/>
  <c r="I35" i="10"/>
  <c r="U15" i="15"/>
  <c r="X15" i="15" s="1"/>
  <c r="Q17" i="15"/>
  <c r="P23" i="15"/>
  <c r="P36" i="15"/>
  <c r="P27" i="15"/>
  <c r="Q19" i="15"/>
  <c r="Q15" i="15"/>
  <c r="Q32" i="15"/>
  <c r="P30" i="15"/>
  <c r="P21" i="15"/>
  <c r="P17" i="15"/>
  <c r="Q13" i="15"/>
  <c r="P15" i="16"/>
  <c r="P34" i="15"/>
  <c r="R14" i="15"/>
  <c r="R23" i="16"/>
  <c r="I40" i="10"/>
  <c r="I21" i="10"/>
  <c r="Q23" i="15"/>
  <c r="J17" i="16"/>
  <c r="I24" i="10"/>
  <c r="I13" i="10"/>
  <c r="I12" i="10"/>
  <c r="I19" i="10"/>
  <c r="I32" i="10"/>
  <c r="I31" i="10"/>
  <c r="I25" i="10"/>
  <c r="Q14" i="16"/>
  <c r="Q21" i="15"/>
  <c r="Q19" i="16"/>
  <c r="I37" i="10"/>
  <c r="K27" i="16"/>
  <c r="I30" i="10"/>
  <c r="J27" i="16"/>
  <c r="Q22" i="16"/>
  <c r="U13" i="15"/>
  <c r="X13" i="15" s="1"/>
  <c r="I36" i="10"/>
  <c r="R19" i="16"/>
  <c r="Q34" i="15"/>
  <c r="Q30" i="15"/>
  <c r="Q16" i="15"/>
  <c r="P24" i="15"/>
  <c r="I15" i="10"/>
  <c r="Q11" i="16"/>
  <c r="Q18" i="15"/>
  <c r="W15" i="15"/>
  <c r="I17" i="16"/>
  <c r="P17" i="16" s="1"/>
  <c r="P12" i="16"/>
  <c r="I38" i="10"/>
  <c r="Q20" i="15"/>
  <c r="I16" i="10"/>
  <c r="I11" i="10"/>
  <c r="Q13" i="16"/>
  <c r="Q27" i="15"/>
  <c r="Q29" i="15"/>
  <c r="I27" i="10"/>
  <c r="Q36" i="15"/>
  <c r="I14" i="10"/>
  <c r="Q25" i="15"/>
  <c r="K17" i="16"/>
  <c r="K28" i="16" s="1"/>
  <c r="U14" i="15"/>
  <c r="X14" i="15" s="1"/>
  <c r="R34" i="15"/>
  <c r="I23" i="10"/>
  <c r="Q27" i="16"/>
  <c r="I28" i="10"/>
  <c r="I26" i="10"/>
  <c r="I22" i="10"/>
  <c r="I20" i="10"/>
  <c r="I18" i="10"/>
  <c r="I10" i="10"/>
  <c r="I34" i="10"/>
  <c r="I17" i="10"/>
  <c r="L60" i="11"/>
  <c r="G48" i="26" l="1"/>
  <c r="G66" i="26"/>
  <c r="G23" i="25"/>
  <c r="G71" i="10"/>
  <c r="I69" i="23"/>
  <c r="X54" i="23"/>
  <c r="X69" i="23" s="1"/>
  <c r="I55" i="10"/>
  <c r="R13" i="15"/>
  <c r="H37" i="15"/>
  <c r="H17" i="16" s="1"/>
  <c r="H28" i="16" s="1"/>
  <c r="R28" i="16" s="1"/>
  <c r="I68" i="10"/>
  <c r="I71" i="10" s="1"/>
  <c r="D71" i="11"/>
  <c r="I47" i="23"/>
  <c r="X47" i="23" s="1"/>
  <c r="I43" i="23"/>
  <c r="X43" i="23" s="1"/>
  <c r="I31" i="23"/>
  <c r="X31" i="23" s="1"/>
  <c r="I19" i="23"/>
  <c r="X19" i="23" s="1"/>
  <c r="I11" i="23"/>
  <c r="U58" i="23"/>
  <c r="P21" i="16"/>
  <c r="H25" i="16"/>
  <c r="R25" i="16" s="1"/>
  <c r="U66" i="23"/>
  <c r="U54" i="23"/>
  <c r="U69" i="23" s="1"/>
  <c r="V48" i="23"/>
  <c r="V36" i="23"/>
  <c r="V24" i="23"/>
  <c r="V12" i="23"/>
  <c r="U65" i="23"/>
  <c r="I49" i="23"/>
  <c r="X49" i="23" s="1"/>
  <c r="I41" i="23"/>
  <c r="X41" i="23" s="1"/>
  <c r="I37" i="23"/>
  <c r="X37" i="23" s="1"/>
  <c r="I29" i="23"/>
  <c r="X29" i="23" s="1"/>
  <c r="I25" i="23"/>
  <c r="X25" i="23" s="1"/>
  <c r="I17" i="23"/>
  <c r="X17" i="23" s="1"/>
  <c r="I13" i="23"/>
  <c r="X13" i="23" s="1"/>
  <c r="I62" i="23"/>
  <c r="X62" i="23" s="1"/>
  <c r="A70" i="11"/>
  <c r="AG51" i="23"/>
  <c r="K56" i="10"/>
  <c r="AB57" i="23"/>
  <c r="AG57" i="23" s="1"/>
  <c r="AC49" i="23"/>
  <c r="M65" i="11"/>
  <c r="M67" i="11" s="1"/>
  <c r="M70" i="11" s="1"/>
  <c r="O58" i="11"/>
  <c r="P58" i="11" s="1"/>
  <c r="AE49" i="23"/>
  <c r="AG35" i="23"/>
  <c r="AG34" i="23"/>
  <c r="L62" i="11"/>
  <c r="A69" i="11"/>
  <c r="L65" i="11"/>
  <c r="AG64" i="23"/>
  <c r="AB49" i="23"/>
  <c r="U17" i="16"/>
  <c r="X20" i="16"/>
  <c r="X21" i="15"/>
  <c r="AG62" i="23"/>
  <c r="AG47" i="23"/>
  <c r="O34" i="11"/>
  <c r="P34" i="11" s="1"/>
  <c r="O21" i="11"/>
  <c r="P21" i="11" s="1"/>
  <c r="AG22" i="23"/>
  <c r="O53" i="11"/>
  <c r="P53" i="11" s="1"/>
  <c r="AG66" i="23"/>
  <c r="AG38" i="23"/>
  <c r="V17" i="16"/>
  <c r="V28" i="16" s="1"/>
  <c r="AG68" i="23"/>
  <c r="AB60" i="23"/>
  <c r="U27" i="15"/>
  <c r="X27" i="15" s="1"/>
  <c r="AB33" i="23"/>
  <c r="AG33" i="23" s="1"/>
  <c r="O61" i="11"/>
  <c r="P61" i="11" s="1"/>
  <c r="AG11" i="23"/>
  <c r="AE52" i="23"/>
  <c r="X11" i="16"/>
  <c r="L41" i="11"/>
  <c r="X17" i="15"/>
  <c r="X22" i="15"/>
  <c r="O64" i="11"/>
  <c r="P64" i="11" s="1"/>
  <c r="O12" i="11"/>
  <c r="P12" i="11" s="1"/>
  <c r="L59" i="10"/>
  <c r="L68" i="10" s="1"/>
  <c r="L71" i="10" s="1"/>
  <c r="X31" i="15"/>
  <c r="AC60" i="23"/>
  <c r="K59" i="10"/>
  <c r="AG42" i="23"/>
  <c r="AG30" i="23"/>
  <c r="AG18" i="23"/>
  <c r="X29" i="15"/>
  <c r="AG41" i="23"/>
  <c r="AG40" i="23"/>
  <c r="AE60" i="23"/>
  <c r="AG54" i="23"/>
  <c r="AG28" i="23"/>
  <c r="AG43" i="23"/>
  <c r="AG21" i="23"/>
  <c r="AG15" i="23"/>
  <c r="X24" i="16"/>
  <c r="AG37" i="23"/>
  <c r="AG56" i="23"/>
  <c r="AG25" i="23"/>
  <c r="AG13" i="23"/>
  <c r="X12" i="16"/>
  <c r="AG12" i="23"/>
  <c r="AG39" i="23"/>
  <c r="W17" i="16"/>
  <c r="W28" i="16" s="1"/>
  <c r="X19" i="15"/>
  <c r="AG65" i="23"/>
  <c r="U27" i="16"/>
  <c r="X32" i="15"/>
  <c r="X28" i="15"/>
  <c r="AG58" i="23"/>
  <c r="AG27" i="23"/>
  <c r="AG59" i="23"/>
  <c r="AG36" i="23"/>
  <c r="AG31" i="23"/>
  <c r="AG26" i="23"/>
  <c r="AB20" i="23"/>
  <c r="AG20" i="23" s="1"/>
  <c r="X33" i="15"/>
  <c r="AG63" i="23"/>
  <c r="AG45" i="23"/>
  <c r="AG24" i="23"/>
  <c r="AG19" i="23"/>
  <c r="AG50" i="23"/>
  <c r="AG44" i="23"/>
  <c r="X23" i="16"/>
  <c r="AG67" i="23"/>
  <c r="AG29" i="23"/>
  <c r="AG23" i="23"/>
  <c r="X25" i="15"/>
  <c r="AG61" i="23"/>
  <c r="AG17" i="23"/>
  <c r="AG55" i="23"/>
  <c r="AG48" i="23"/>
  <c r="AB14" i="23"/>
  <c r="AB46" i="23"/>
  <c r="AG46" i="23" s="1"/>
  <c r="AG32" i="23"/>
  <c r="AG16" i="23"/>
  <c r="Q17" i="16"/>
  <c r="J28" i="16"/>
  <c r="Q28" i="16" s="1"/>
  <c r="I28" i="16"/>
  <c r="P28" i="16" s="1"/>
  <c r="G67" i="26" l="1"/>
  <c r="I67" i="10"/>
  <c r="I52" i="23"/>
  <c r="I72" i="23" s="1"/>
  <c r="X72" i="23" s="1"/>
  <c r="X11" i="23"/>
  <c r="X52" i="23" s="1"/>
  <c r="I56" i="10"/>
  <c r="I57" i="10" s="1"/>
  <c r="I58" i="10" s="1"/>
  <c r="I59" i="10" s="1"/>
  <c r="I60" i="10" s="1"/>
  <c r="I62" i="10" s="1"/>
  <c r="I63" i="10" s="1"/>
  <c r="I64" i="10" s="1"/>
  <c r="I65" i="10" s="1"/>
  <c r="I66" i="10" s="1"/>
  <c r="R17" i="16"/>
  <c r="K68" i="10"/>
  <c r="K71" i="10" s="1"/>
  <c r="O49" i="11"/>
  <c r="P49" i="11" s="1"/>
  <c r="O56" i="11"/>
  <c r="P56" i="11" s="1"/>
  <c r="U28" i="16"/>
  <c r="O65" i="11"/>
  <c r="P65" i="11" s="1"/>
  <c r="AG49" i="23"/>
  <c r="O43" i="11"/>
  <c r="P43" i="11" s="1"/>
  <c r="AB69" i="23"/>
  <c r="L67" i="11"/>
  <c r="L70" i="11" s="1"/>
  <c r="O67" i="11"/>
  <c r="P67" i="11" s="1"/>
  <c r="O40" i="11"/>
  <c r="P40" i="11" s="1"/>
  <c r="O55" i="11"/>
  <c r="P55" i="11" s="1"/>
  <c r="O16" i="11"/>
  <c r="P16" i="11" s="1"/>
  <c r="AG60" i="23"/>
  <c r="AG69" i="23" s="1"/>
  <c r="AE69" i="23"/>
  <c r="AE72" i="23" s="1"/>
  <c r="O46" i="11"/>
  <c r="P46" i="11" s="1"/>
  <c r="O33" i="11"/>
  <c r="P33" i="11" s="1"/>
  <c r="O39" i="11"/>
  <c r="P39" i="11" s="1"/>
  <c r="X17" i="16"/>
  <c r="X28" i="16" s="1"/>
  <c r="O14" i="11"/>
  <c r="P14" i="11" s="1"/>
  <c r="O28" i="11"/>
  <c r="P28" i="11" s="1"/>
  <c r="O30" i="11"/>
  <c r="P30" i="11" s="1"/>
  <c r="O42" i="11"/>
  <c r="P42" i="11" s="1"/>
  <c r="O62" i="11"/>
  <c r="P62" i="11" s="1"/>
  <c r="O36" i="11"/>
  <c r="P36" i="11" s="1"/>
  <c r="O35" i="11"/>
  <c r="P35" i="11" s="1"/>
  <c r="O20" i="11"/>
  <c r="P20" i="11" s="1"/>
  <c r="O18" i="11"/>
  <c r="P18" i="11" s="1"/>
  <c r="O15" i="11"/>
  <c r="P15" i="11" s="1"/>
  <c r="O10" i="11"/>
  <c r="P10" i="11" s="1"/>
  <c r="O31" i="11"/>
  <c r="P31" i="11" s="1"/>
  <c r="O26" i="11"/>
  <c r="P26" i="11" s="1"/>
  <c r="O44" i="11"/>
  <c r="P44" i="11" s="1"/>
  <c r="O24" i="11"/>
  <c r="P24" i="11" s="1"/>
  <c r="O50" i="11"/>
  <c r="P50" i="11" s="1"/>
  <c r="O60" i="11"/>
  <c r="P60" i="11" s="1"/>
  <c r="O37" i="11"/>
  <c r="P37" i="11" s="1"/>
  <c r="O27" i="11"/>
  <c r="P27" i="11" s="1"/>
  <c r="O54" i="11"/>
  <c r="P54" i="11" s="1"/>
  <c r="O29" i="11"/>
  <c r="P29" i="11" s="1"/>
  <c r="O25" i="11"/>
  <c r="P25" i="11" s="1"/>
  <c r="O17" i="11"/>
  <c r="P17" i="11" s="1"/>
  <c r="O38" i="11"/>
  <c r="P38" i="11" s="1"/>
  <c r="O22" i="11"/>
  <c r="P22" i="11" s="1"/>
  <c r="O32" i="11"/>
  <c r="P32" i="11" s="1"/>
  <c r="O23" i="11"/>
  <c r="P23" i="11" s="1"/>
  <c r="O41" i="11"/>
  <c r="P41" i="11" s="1"/>
  <c r="O47" i="11"/>
  <c r="P47" i="11" s="1"/>
  <c r="O19" i="11"/>
  <c r="P19" i="11" s="1"/>
  <c r="O57" i="11"/>
  <c r="P57" i="11" s="1"/>
  <c r="O63" i="11"/>
  <c r="P63" i="11" s="1"/>
  <c r="O66" i="11"/>
  <c r="P66" i="11" s="1"/>
  <c r="O45" i="11"/>
  <c r="P45" i="11" s="1"/>
  <c r="O13" i="11"/>
  <c r="P13" i="11" s="1"/>
  <c r="AG14" i="23"/>
  <c r="AG52" i="23" s="1"/>
  <c r="AB52" i="23"/>
  <c r="O11" i="11"/>
  <c r="H63" i="26" l="1"/>
  <c r="H42" i="26"/>
  <c r="H48" i="26"/>
  <c r="H16" i="25" s="1"/>
  <c r="H41" i="26"/>
  <c r="H47" i="26"/>
  <c r="H15" i="25" s="1"/>
  <c r="H55" i="26"/>
  <c r="H6" i="26"/>
  <c r="H56" i="26"/>
  <c r="H27" i="26"/>
  <c r="H58" i="26"/>
  <c r="H33" i="26"/>
  <c r="H19" i="26"/>
  <c r="H52" i="26"/>
  <c r="H21" i="26"/>
  <c r="H24" i="26"/>
  <c r="H10" i="26"/>
  <c r="H65" i="26"/>
  <c r="H21" i="25" s="1"/>
  <c r="H57" i="26"/>
  <c r="H59" i="26"/>
  <c r="H11" i="26"/>
  <c r="H17" i="26"/>
  <c r="H12" i="26"/>
  <c r="H34" i="26"/>
  <c r="H14" i="26"/>
  <c r="H20" i="26"/>
  <c r="H15" i="26"/>
  <c r="H62" i="26"/>
  <c r="H30" i="26"/>
  <c r="H35" i="26"/>
  <c r="H16" i="26"/>
  <c r="H18" i="26"/>
  <c r="H36" i="26"/>
  <c r="H28" i="26"/>
  <c r="H10" i="25" s="1"/>
  <c r="H64" i="26"/>
  <c r="H20" i="25" s="1"/>
  <c r="H25" i="26"/>
  <c r="H9" i="25" s="1"/>
  <c r="H22" i="26"/>
  <c r="H8" i="25" s="1"/>
  <c r="H60" i="26"/>
  <c r="H19" i="25" s="1"/>
  <c r="H53" i="26"/>
  <c r="H18" i="25" s="1"/>
  <c r="H31" i="26"/>
  <c r="H11" i="25" s="1"/>
  <c r="H66" i="26"/>
  <c r="H22" i="25" s="1"/>
  <c r="H37" i="26"/>
  <c r="H12" i="25" s="1"/>
  <c r="H7" i="26"/>
  <c r="H7" i="25" s="1"/>
  <c r="AB72" i="23"/>
  <c r="O59" i="11"/>
  <c r="P59" i="11" s="1"/>
  <c r="P68" i="11" s="1"/>
  <c r="O48" i="11"/>
  <c r="P48" i="11" s="1"/>
  <c r="AG72" i="23"/>
  <c r="P11" i="11"/>
  <c r="P51" i="11" s="1"/>
  <c r="O51" i="11"/>
  <c r="H67" i="26" l="1"/>
  <c r="H23" i="25" s="1"/>
  <c r="O68" i="11"/>
  <c r="O71" i="11" s="1"/>
  <c r="W51" i="11"/>
  <c r="W53" i="11" s="1"/>
  <c r="P71" i="11"/>
</calcChain>
</file>

<file path=xl/sharedStrings.xml><?xml version="1.0" encoding="utf-8"?>
<sst xmlns="http://schemas.openxmlformats.org/spreadsheetml/2006/main" count="739" uniqueCount="393">
  <si>
    <t>wRIwe</t>
  </si>
  <si>
    <t>me©‡gvU</t>
  </si>
  <si>
    <t>cÖwZôvb Kg©Pvix‡`i †eZb</t>
  </si>
  <si>
    <t>‡mwgbvi I Kbdv‡iÝ</t>
  </si>
  <si>
    <t>we`y¨r</t>
  </si>
  <si>
    <t>weÁvcb</t>
  </si>
  <si>
    <t>eBcÎ I Rvb©vj</t>
  </si>
  <si>
    <t>fvov Awdm</t>
  </si>
  <si>
    <t>cwienb e¨q</t>
  </si>
  <si>
    <t>ågb fvZv</t>
  </si>
  <si>
    <t>M¨vm I R¡vjvbx</t>
  </si>
  <si>
    <t>wcÖw›Us GÛ cvewj‡Kkb</t>
  </si>
  <si>
    <t>†ókbvix</t>
  </si>
  <si>
    <t>Kbmvj‡UwÝ wd</t>
  </si>
  <si>
    <t xml:space="preserve">AwWU wd </t>
  </si>
  <si>
    <t>M‡elYv e¨q</t>
  </si>
  <si>
    <t>KwgwU wgwUs</t>
  </si>
  <si>
    <t>dvskb/Abyôvb</t>
  </si>
  <si>
    <t>AvmevecÎ</t>
  </si>
  <si>
    <t>Kw¤úDUvi I Awdm miÄvg</t>
  </si>
  <si>
    <t xml:space="preserve">gUi †fwn‡Kj </t>
  </si>
  <si>
    <t>hš¿cvwZ I Ab¨vb¨ miÄvg</t>
  </si>
  <si>
    <t>AvmevecÎ I Ab¨vb¨</t>
  </si>
  <si>
    <t>KvógvB‡Rkb Ae I‡qe †eBR GgAvBGm wm‡÷g</t>
  </si>
  <si>
    <t>µwgK bs</t>
  </si>
  <si>
    <t>AviwcG</t>
  </si>
  <si>
    <t>Avw_©K</t>
  </si>
  <si>
    <t>wcG</t>
  </si>
  <si>
    <t>K)</t>
  </si>
  <si>
    <t>cÖwZôvb Kg©KZ©v‡`i †eZb</t>
  </si>
  <si>
    <t>20 Rb</t>
  </si>
  <si>
    <t>13 Rb</t>
  </si>
  <si>
    <t>†_vK</t>
  </si>
  <si>
    <t>-</t>
  </si>
  <si>
    <t>Kwcs PvR©</t>
  </si>
  <si>
    <t>‡_vK</t>
  </si>
  <si>
    <t>‡gvUi †fwn‡Kj</t>
  </si>
  <si>
    <t>hš¿cvwZ miÄvg</t>
  </si>
  <si>
    <t>Bbw÷wUDUkbvj †W‡fjc‡g›U MÖv›U</t>
  </si>
  <si>
    <t>122 K‡jR</t>
  </si>
  <si>
    <t>7wU</t>
  </si>
  <si>
    <t>405 wU</t>
  </si>
  <si>
    <t>cÖvBm Kw›Ub‡RwÝ</t>
  </si>
  <si>
    <t>wdwRK¨vj Kw›Ub‡RwÝ</t>
  </si>
  <si>
    <t>(লক্ষ টাকায়)</t>
  </si>
  <si>
    <t>‡U‡j·/d¨v·/B›Uvb‡bU</t>
  </si>
  <si>
    <t>Kw¤úDUvi  I miÄvgvw`</t>
  </si>
  <si>
    <t>(jÿ UvKvq)</t>
  </si>
  <si>
    <t>we‡kl e¨q(÷ª¨v‡UwRK cøvb)</t>
  </si>
  <si>
    <t>3.1 †Kejm&amp; I Iq¨vim&amp;</t>
  </si>
  <si>
    <t>ev¯Íe</t>
  </si>
  <si>
    <t>ivR¯^ LvZt</t>
  </si>
  <si>
    <t>‡Uwj‡dvb/‡UwjMÖvg/‡UwjwcÖ›Uvi</t>
  </si>
  <si>
    <t>Ab¨vb¨ e¨q(wcGgBD cwiPvjbv e¨q)</t>
  </si>
  <si>
    <t xml:space="preserve">  </t>
  </si>
  <si>
    <t>cÖwkÿY e¨q</t>
  </si>
  <si>
    <t>µt bs</t>
  </si>
  <si>
    <t>Aby‡gvw`Z wWwcwc Abyhvqx</t>
  </si>
  <si>
    <t>mve †KvW</t>
  </si>
  <si>
    <t>As‡Mi bvg</t>
  </si>
  <si>
    <t>cwigvb</t>
  </si>
  <si>
    <t>GKK</t>
  </si>
  <si>
    <t>‡gvU</t>
  </si>
  <si>
    <t>AviwcG  (†KvbUvmv)</t>
  </si>
  <si>
    <t>AvB‡Ug</t>
  </si>
  <si>
    <t>‡KvbUvmv</t>
  </si>
  <si>
    <t>13 (5-10)</t>
  </si>
  <si>
    <t>15(7-12)</t>
  </si>
  <si>
    <t>ivR¯^ e¨q t</t>
  </si>
  <si>
    <t>cÖwkÿY myweav DbœZKiY(Gb.BD)</t>
  </si>
  <si>
    <t>cÖK‡íi bvg t ÓK‡jR GWz‡Kkb †W‡fjc‡g›UÓ kxl©K cÖKí</t>
  </si>
  <si>
    <t>cÖK‡íi cÖv°wjZ e¨q †gvU t 104000.00 wRIwe t 24000.00 AviwcG t 80000.00 Aby‡gv`‡bi ZvwiL t 09/08/2016</t>
  </si>
  <si>
    <t xml:space="preserve">       msjMœx -1</t>
  </si>
  <si>
    <t>14(6-11</t>
  </si>
  <si>
    <t>15(7-12</t>
  </si>
  <si>
    <t>(K) ‡gvU ivR¯^ e¨q t</t>
  </si>
  <si>
    <t>g~jab e¨q t</t>
  </si>
  <si>
    <t>(L) †gvU g~jab e¨q</t>
  </si>
  <si>
    <t>me©‡gvU (ivR¯^+g~jab)</t>
  </si>
  <si>
    <t>cÖ‡qvRb 
Abyhvqx</t>
  </si>
  <si>
    <r>
      <t xml:space="preserve">  </t>
    </r>
    <r>
      <rPr>
        <sz val="9"/>
        <color rgb="FF000000"/>
        <rFont val="SutonnyMJ"/>
      </rPr>
      <t>†_vK</t>
    </r>
  </si>
  <si>
    <t>Code Description</t>
  </si>
  <si>
    <t>GoB</t>
  </si>
  <si>
    <t>RPA</t>
  </si>
  <si>
    <t>Total</t>
  </si>
  <si>
    <t>জিওবি  (সরকারের মাধ্যমে)</t>
  </si>
  <si>
    <t>14 (6-11)</t>
  </si>
  <si>
    <t>‡mev I c‡Y¨i f¨vU</t>
  </si>
  <si>
    <t>ev¯ÍevqbKvj t RyjvB 2016- wW‡m¤^i 2023 ch©šÍ</t>
  </si>
  <si>
    <t>Aby‡gvw`Z ms‡kvwaZ wWwcwc Abyhvqx</t>
  </si>
  <si>
    <t>(Aby‡gvw`Z ms‡kvwaZ wWwcwc)</t>
  </si>
  <si>
    <t>Aby‡gv`‡bi ch©vq t 1g ms‡kvabx Aby‡gvw`Z</t>
  </si>
  <si>
    <t>90 gvm</t>
  </si>
  <si>
    <t>918 Rb gvm I dvg©</t>
  </si>
  <si>
    <t xml:space="preserve"> 123 wU</t>
  </si>
  <si>
    <t>18973 Rb</t>
  </si>
  <si>
    <t xml:space="preserve">cÖKí cwiPvjK/mswkøó Kg©KZ©vi
</t>
  </si>
  <si>
    <t xml:space="preserve"> ¯^vÿi I mxj</t>
  </si>
  <si>
    <t xml:space="preserve">2022-23 A_© eQ‡ii g~j Kg©cwiKíbv       </t>
  </si>
  <si>
    <t>2022-23 A_©-eQ‡ii GwWwc eivÏ †gvU t 38978.00 jÿ UvKv</t>
  </si>
  <si>
    <t>Dc‡gvU</t>
  </si>
  <si>
    <t>30 Ryb 2023 wLª. ch©šÍ AMÖMwZ</t>
  </si>
  <si>
    <t>30 Ryb 2023 wLª. ch©šÍ cÖv°j‡bi Aewkó Ask</t>
  </si>
  <si>
    <t>GwWwc †_‡K eiv‡Ïi Av‡jv‡K 2023-24 mv‡ji Kg© cwiKíbv</t>
  </si>
  <si>
    <t xml:space="preserve"> wRIwe t 3607.00   wcG t 21871.00   </t>
  </si>
  <si>
    <t>প্রকল্পের বাজেট বরাদ্দের বিস্তারিত বিভাজন, ২০২৩-২৪ অর্থবছরের বাজেট</t>
  </si>
  <si>
    <t>পরিশিষ্ট-২</t>
  </si>
  <si>
    <t xml:space="preserve">কোড: </t>
  </si>
  <si>
    <t>অর্থনৈতিক  কোড , রেঞ্জ ও বিবরণ</t>
  </si>
  <si>
    <t xml:space="preserve">জিওবি </t>
  </si>
  <si>
    <t>সর্বমোট</t>
  </si>
  <si>
    <t>অর্থনৈতিক কোড</t>
  </si>
  <si>
    <t>আরডিপিপি অনুযায়ী অঙ্গের নাম</t>
  </si>
  <si>
    <t>সংখ্যা/পরিমাণ</t>
  </si>
  <si>
    <t>ডিপিএ</t>
  </si>
  <si>
    <t>২০২৩-২৪ অর্থবছরের লক্ষ্যমাত্রা</t>
  </si>
  <si>
    <t xml:space="preserve">ক) রাজস্ব খাত: </t>
  </si>
  <si>
    <t xml:space="preserve">                                                        ২০২৩-২০২৪ অর্থ বছরের বার্ষিক উন্নয়ন কর্মসূচিতে বরাদ্দকৃত অর্থ ব্যয়ের অঙ্গভিত্তিক কিস্তিওয়ারী বিভাজন</t>
  </si>
  <si>
    <t>নভেম্বর, ২০২৩ পর্যন্ত অগ্রগতি</t>
  </si>
  <si>
    <t xml:space="preserve">১ম কিস্তি ব্যয়ের পরিকল্পনা </t>
  </si>
  <si>
    <t xml:space="preserve">২য় কিস্তি ব্যয়ের পরিকল্পনা </t>
  </si>
  <si>
    <t xml:space="preserve">৩য় কিস্তি ব্যয়ের পরিকল্পনা </t>
  </si>
  <si>
    <t xml:space="preserve">৪র্থ কিস্তি ব্যয়ের পরিকল্পনা </t>
  </si>
  <si>
    <t xml:space="preserve">বাস্তব </t>
  </si>
  <si>
    <t xml:space="preserve">আর্থিক </t>
  </si>
  <si>
    <t xml:space="preserve">২০২৩-২০২৪ অর্থ বছরের মুল কর্ম পরিকল্পনা </t>
  </si>
  <si>
    <t>প্রকল্পের নাম : “কলেজ এডুকেশন ডেভেলপমেন্ট প্রজেক্ট (সিইডিপি)” ২য় সংশোধিত</t>
  </si>
  <si>
    <t>অনুমোদনের পর্যায়: ২য় সংশোধনী অনুমোদিত</t>
  </si>
  <si>
    <t>বাস্তবায়নকাল: জুলাই, ২০২৬ হতে ডিসেম্বর, ২০২৩ খ্রি. পর্যন্ত</t>
  </si>
  <si>
    <t xml:space="preserve">২০২৩-২০২৪ অর্থ বছরের এডিপি বরাদ্দ : ২৫৪৭৮.০০ লক্ষ টাকা </t>
  </si>
  <si>
    <t xml:space="preserve">প্রকল্পের প্রাক্কলিত ব্যয় মোট : ১০২৬৮০.০০ লক্ষ টাকা, জিওবি: ২৪০০০.০০ লক্ষ টাকা আরপিএ: ৭৮৬৮০.০০ লক্ষ টাকা, অনুমোদনের তারিখ: ০৯/০৮/২০২৬ খ্রি. </t>
  </si>
  <si>
    <t xml:space="preserve">জিওবি: ৩৬০৭.০০  পিএ: ২১৮৭১.০০ </t>
  </si>
  <si>
    <t xml:space="preserve">২য় সংশোধনীর তারিখ: ১৬.১১.২০২৩ খ্রি. </t>
  </si>
  <si>
    <t>মন্ত্রণালয়: মাধ্যমিক ও উচ্চ শিক্ষা বিভাগ, শিক্ষা মন্ত্রণালয়</t>
  </si>
  <si>
    <t xml:space="preserve">                প্রকল্পের বাজেট বরাদ্দের বিস্তারিত বিভাজন, ২০২৩-২৪ অর্থবছরের বাজেট</t>
  </si>
  <si>
    <t>২০২৩-২০২৪ অর্থ বছরের বার্ষিক উন্নয়ন কর্মসূচিতে বরাদ্দকৃত অর্থ ব্যয়ের কোডভিত্তিক কিস্তিওয়ারী বিভাজন</t>
  </si>
  <si>
    <t>প্রকল্প পরিচালক/সংশ্লিষ্ট কর্মকর্তার স্বাক্ষর</t>
  </si>
  <si>
    <t xml:space="preserve">প্রকল্প ঋণ </t>
  </si>
  <si>
    <t>বাস্তবায়নকারী সংস্থা: বাংলাদেশ বিশ্ববিদ্যালয় মঞ্জুরী কমিশন</t>
  </si>
  <si>
    <t>অনুমোদনের পর্যায়: অনুমোদিত</t>
  </si>
  <si>
    <t>প্রকল্পের মেয়াদকাল: ১ মার্চ, ২০২৩ হতে ৩০ জুন ২০২৮</t>
  </si>
  <si>
    <t>(Amount in Lac Taka)</t>
  </si>
  <si>
    <t>A. REVENUE রাজস্ব</t>
  </si>
  <si>
    <t>PMU</t>
  </si>
  <si>
    <t>BUET</t>
  </si>
  <si>
    <t>DU</t>
  </si>
  <si>
    <t>JUST</t>
  </si>
  <si>
    <t>Total (=PMU+BUET+ DU+JUST)</t>
  </si>
  <si>
    <t>iBAS++ March 07,2024</t>
  </si>
  <si>
    <t>Sl.</t>
  </si>
  <si>
    <t>Economic Code</t>
  </si>
  <si>
    <t>DPA</t>
  </si>
  <si>
    <t>RPL (GoB)</t>
  </si>
  <si>
    <t>DPL</t>
  </si>
  <si>
    <t>RPL Special</t>
  </si>
  <si>
    <t>7 (=4+5+6)</t>
  </si>
  <si>
    <t>11 (=8+9+10)</t>
  </si>
  <si>
    <t>15 (=12+13+14)</t>
  </si>
  <si>
    <t>19 (=16+17+18)</t>
  </si>
  <si>
    <t>23 (=20+21+22)</t>
  </si>
  <si>
    <r>
      <t xml:space="preserve">Basic pay (Officer) </t>
    </r>
    <r>
      <rPr>
        <sz val="9"/>
        <color theme="1"/>
        <rFont val="Times New Roman"/>
        <family val="1"/>
      </rPr>
      <t xml:space="preserve"> মূল বেতন (অফিসার)</t>
    </r>
  </si>
  <si>
    <r>
      <t xml:space="preserve">Basic pay (Employee)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মূল বেতন (কর্মচারী)</t>
    </r>
  </si>
  <si>
    <r>
      <t xml:space="preserve">Conveyance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পরিবহন ভাতা</t>
    </r>
  </si>
  <si>
    <r>
      <t xml:space="preserve">Education allowance </t>
    </r>
    <r>
      <rPr>
        <sz val="9"/>
        <color theme="1"/>
        <rFont val="Times New Roman"/>
        <family val="1"/>
      </rPr>
      <t xml:space="preserve">  শিক্ষা ভাতা</t>
    </r>
  </si>
  <si>
    <r>
      <t xml:space="preserve">Housing rent allowance </t>
    </r>
    <r>
      <rPr>
        <sz val="9"/>
        <color theme="1"/>
        <rFont val="Times New Roman"/>
        <family val="1"/>
      </rPr>
      <t xml:space="preserve">  </t>
    </r>
    <r>
      <rPr>
        <sz val="9"/>
        <color rgb="FF000000"/>
        <rFont val="Times New Roman"/>
        <family val="1"/>
      </rPr>
      <t xml:space="preserve">বাড়ী ভাড়া </t>
    </r>
  </si>
  <si>
    <r>
      <t xml:space="preserve">Medical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চিকিৎসা ভাতা</t>
    </r>
  </si>
  <si>
    <r>
      <t xml:space="preserve">Mobile/cell phone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মোবাইল/সেল ফোন ভাতা</t>
    </r>
  </si>
  <si>
    <r>
      <t xml:space="preserve">Transport maintenance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পরিবহন রক্ষণাবেক্ষণ ভাতা</t>
    </r>
  </si>
  <si>
    <r>
      <t xml:space="preserve">Festival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উৎসব ভাতা</t>
    </r>
  </si>
  <si>
    <r>
      <t xml:space="preserve">Rest and recreation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বিশ্রাম এবং বিনোদন ভাতা</t>
    </r>
  </si>
  <si>
    <r>
      <t xml:space="preserve">Bangla New year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বাংলা নববর্ষ ভাতা</t>
    </r>
  </si>
  <si>
    <r>
      <t xml:space="preserve">Overtime allowance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অতিরিক্ত সময়ে কাজের ভাতা</t>
    </r>
  </si>
  <si>
    <r>
      <t xml:space="preserve">Honorarium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সম্মানী</t>
    </r>
  </si>
  <si>
    <r>
      <t xml:space="preserve">Cleaning and washing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পরিষ্কার পরিচ্ছন্নতা</t>
    </r>
  </si>
  <si>
    <r>
      <t xml:space="preserve">Contingent Staff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আনুষাঙ্গিক কর্মচারী/প্রতিষ্ঠান</t>
    </r>
  </si>
  <si>
    <r>
      <t xml:space="preserve">Entertainment expenses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আপ্যায়ন খরচ</t>
    </r>
  </si>
  <si>
    <r>
      <t xml:space="preserve">Hiring charge [CAR +Micro]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হায়ারিং চার্জ</t>
    </r>
  </si>
  <si>
    <r>
      <t xml:space="preserve">Labour wages to non-employees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শ্রমিক মজুরি</t>
    </r>
  </si>
  <si>
    <r>
      <t xml:space="preserve">Subscriptions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চাঁদা</t>
    </r>
  </si>
  <si>
    <r>
      <t xml:space="preserve">Electricity </t>
    </r>
    <r>
      <rPr>
        <sz val="9"/>
        <color theme="1"/>
        <rFont val="Times New Roman"/>
        <family val="1"/>
      </rPr>
      <t xml:space="preserve">  বিদ্যুৎ</t>
    </r>
  </si>
  <si>
    <r>
      <t xml:space="preserve">Water </t>
    </r>
    <r>
      <rPr>
        <sz val="9"/>
        <color theme="1"/>
        <rFont val="Times New Roman"/>
        <family val="1"/>
      </rPr>
      <t xml:space="preserve"> পানি</t>
    </r>
  </si>
  <si>
    <r>
      <t xml:space="preserve">Courier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কুরিয়ার</t>
    </r>
  </si>
  <si>
    <r>
      <t xml:space="preserve">Internet/Fax/Telex </t>
    </r>
    <r>
      <rPr>
        <sz val="9"/>
        <color theme="1"/>
        <rFont val="Times New Roman"/>
        <family val="1"/>
      </rPr>
      <t xml:space="preserve"> ইন্টারনেট/ফ্যাক্স/টেলেক্স</t>
    </r>
  </si>
  <si>
    <r>
      <t xml:space="preserve">Postage </t>
    </r>
    <r>
      <rPr>
        <sz val="9"/>
        <color theme="1"/>
        <rFont val="Times New Roman"/>
        <family val="1"/>
      </rPr>
      <t xml:space="preserve"> ডাক</t>
    </r>
  </si>
  <si>
    <r>
      <t xml:space="preserve">Telephone 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টেলিফোন</t>
    </r>
  </si>
  <si>
    <r>
      <t xml:space="preserve">Advertising expenses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প্রচার ও বিজ্ঞাপন ব্যয়</t>
    </r>
  </si>
  <si>
    <r>
      <t xml:space="preserve">Publications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প্রকাশনা</t>
    </r>
  </si>
  <si>
    <r>
      <t xml:space="preserve">Office building rental </t>
    </r>
    <r>
      <rPr>
        <sz val="9"/>
        <color theme="1"/>
        <rFont val="Times New Roman"/>
        <family val="1"/>
      </rPr>
      <t xml:space="preserve"> অফিস ভবন ভাড়া</t>
    </r>
  </si>
  <si>
    <r>
      <t xml:space="preserve">Outsourcing </t>
    </r>
    <r>
      <rPr>
        <sz val="9"/>
        <color theme="1"/>
        <rFont val="Times New Roman"/>
        <family val="1"/>
      </rPr>
      <t xml:space="preserve"> আউটসোর্সিং</t>
    </r>
  </si>
  <si>
    <r>
      <t xml:space="preserve">Registration fee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নিবন্ধন ফি</t>
    </r>
  </si>
  <si>
    <r>
      <t xml:space="preserve">Domestic travel expenses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অভ্যন্তরীণ ভ্রমণ ব্যয়</t>
    </r>
  </si>
  <si>
    <r>
      <t xml:space="preserve">Domestic transfer expenses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অভ্যন্তরীণ বদলী ব্যয়</t>
    </r>
  </si>
  <si>
    <r>
      <t xml:space="preserve">Hiring of security services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নিরাপত্তা সেবা সংগ্রহ</t>
    </r>
  </si>
  <si>
    <r>
      <t xml:space="preserve">Computer consumables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কম্পিউটার সামগ্রী</t>
    </r>
  </si>
  <si>
    <r>
      <t xml:space="preserve">Stamps and seals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স্ট্যাম্প এবং সিল</t>
    </r>
  </si>
  <si>
    <r>
      <t xml:space="preserve">Other stationery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অনন্য মনিহারী</t>
    </r>
  </si>
  <si>
    <r>
      <t xml:space="preserve">General supplies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সাধারণ সরবরাহ</t>
    </r>
  </si>
  <si>
    <r>
      <t xml:space="preserve">Ceremonies/Festivals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অনুষ্ঠান/উৎসব</t>
    </r>
  </si>
  <si>
    <r>
      <t xml:space="preserve">Furniture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আসবাবপত্র</t>
    </r>
  </si>
  <si>
    <r>
      <t xml:space="preserve">Computer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কম্পিউটার </t>
    </r>
  </si>
  <si>
    <r>
      <t xml:space="preserve">Office equipment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অফিস সরঞ্জাম</t>
    </r>
  </si>
  <si>
    <r>
      <t xml:space="preserve">Printing and binding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মুদ্রণ এবং বাঁধাই</t>
    </r>
  </si>
  <si>
    <r>
      <t xml:space="preserve">Seminar and conference expenses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সেমিনার এবং কনফারেন্স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ব্যয়</t>
    </r>
  </si>
  <si>
    <r>
      <t xml:space="preserve">Domestic training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অভ্যন্তরীণ প্রশিক্ষণ</t>
    </r>
  </si>
  <si>
    <r>
      <t xml:space="preserve">Foreign training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বৈদেশিক প্রশিক্ষণ</t>
    </r>
  </si>
  <si>
    <r>
      <t xml:space="preserve">Consultancy(Local)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কনসালটেন্সি</t>
    </r>
  </si>
  <si>
    <r>
      <t xml:space="preserve">Consultancy(Internation) </t>
    </r>
    <r>
      <rPr>
        <sz val="9"/>
        <color theme="1"/>
        <rFont val="Times New Roman"/>
        <family val="1"/>
      </rPr>
      <t xml:space="preserve">  </t>
    </r>
    <r>
      <rPr>
        <sz val="9"/>
        <color rgb="FF000000"/>
        <rFont val="Times New Roman"/>
        <family val="1"/>
      </rPr>
      <t>কনসালটেন্সি</t>
    </r>
  </si>
  <si>
    <r>
      <t xml:space="preserve">Interest on foreign loan </t>
    </r>
    <r>
      <rPr>
        <sz val="9"/>
        <color rgb="FF3C4043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বৈদেশিক ঋণের সুদ</t>
    </r>
  </si>
  <si>
    <r>
      <t xml:space="preserve">Stipend/scholarship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বৃত্তি/মেধাবৃত্তি</t>
    </r>
  </si>
  <si>
    <r>
      <t xml:space="preserve">Research </t>
    </r>
    <r>
      <rPr>
        <sz val="9"/>
        <color rgb="FF3C4043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গবেষণা</t>
    </r>
  </si>
  <si>
    <t>Total Revenue রাজস্ব মোট</t>
  </si>
  <si>
    <t xml:space="preserve">B. CAPITAL মূলধন </t>
  </si>
  <si>
    <r>
      <t xml:space="preserve">Computers and accessories </t>
    </r>
    <r>
      <rPr>
        <sz val="9"/>
        <color rgb="FF3C4043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কম্পিউটার এবং আনুষাঙ্গিক</t>
    </r>
  </si>
  <si>
    <r>
      <t xml:space="preserve">Furniture </t>
    </r>
    <r>
      <rPr>
        <sz val="9"/>
        <color rgb="FF3C4043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আসবাবপত্র</t>
    </r>
  </si>
  <si>
    <r>
      <t xml:space="preserve">Teaching and learning material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শিক্ষা ও শিক্ষণ উপকরণ</t>
    </r>
  </si>
  <si>
    <r>
      <t xml:space="preserve">Non-residential buildings </t>
    </r>
    <r>
      <rPr>
        <sz val="9"/>
        <color theme="1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অনাবাসিক ভবনসমূহ [PMU Office Renovation]</t>
    </r>
  </si>
  <si>
    <t>Total Capital মূলধন ব্যয় মোট</t>
  </si>
  <si>
    <t>C. Physical Contingency :</t>
  </si>
  <si>
    <r>
      <t xml:space="preserve">Unexpected expenditure </t>
    </r>
    <r>
      <rPr>
        <sz val="9"/>
        <color rgb="FF3C4043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অপ্রত্যাশিত ব্যয়</t>
    </r>
  </si>
  <si>
    <t>D. Price Contingency :</t>
  </si>
  <si>
    <t>Total (A+B+C+D):</t>
  </si>
  <si>
    <t>ADB: RPA</t>
  </si>
  <si>
    <t>Revenue</t>
  </si>
  <si>
    <t>Capital</t>
  </si>
  <si>
    <t>আরপিএল</t>
  </si>
  <si>
    <t xml:space="preserve">মোট </t>
  </si>
  <si>
    <t xml:space="preserve">আরপিএল </t>
  </si>
  <si>
    <t>ক) রাজস্ব ব্যয়:</t>
  </si>
  <si>
    <t>খ) মূলধন ব্যয়</t>
  </si>
  <si>
    <t>Conveyance allowance  পরিবহন ভাতা</t>
  </si>
  <si>
    <t>Education allowance   শিক্ষা ভাতা</t>
  </si>
  <si>
    <t xml:space="preserve">Housing rent allowance   বাড়ী ভাড়া </t>
  </si>
  <si>
    <t>Medical allowance  চিকিৎসা ভাতা</t>
  </si>
  <si>
    <t>Mobile/cell phone allowance  মোবাইল/সেল ফোন ভাতা</t>
  </si>
  <si>
    <t>Transport maintenance allowance  পরিবহন রক্ষণাবেক্ষণ ভাতা</t>
  </si>
  <si>
    <t>Festival allowance  উৎসব ভাতা</t>
  </si>
  <si>
    <t>Rest and recreation allowance  বিশ্রাম এবং বিনোদন ভাতা</t>
  </si>
  <si>
    <t>Bangla New year allowance  বাংলা নববর্ষ ভাতা</t>
  </si>
  <si>
    <t>Overtime allowance  অতিরিক্ত সময়ে কাজের ভাতা</t>
  </si>
  <si>
    <t>Honorarium  সম্মানী</t>
  </si>
  <si>
    <t>Cleaning and washing  পরিষ্কার পরিচ্ছন্নতা</t>
  </si>
  <si>
    <t>Contingent Staff  আনুষাঙ্গিক কর্মচারী/প্রতিষ্ঠান</t>
  </si>
  <si>
    <t>Entertainment expenses  আপ্যায়ন খরচ</t>
  </si>
  <si>
    <t>Hiring charge [CAR +Micro]  হায়ারিং চার্জ</t>
  </si>
  <si>
    <t>Labour wages to non-employees  শ্রমিক মজুরি</t>
  </si>
  <si>
    <t>Subscriptions  চাঁদা</t>
  </si>
  <si>
    <t>Electricity   বিদ্যুৎ</t>
  </si>
  <si>
    <t>Water  পানি</t>
  </si>
  <si>
    <t>Courier  কুরিয়ার</t>
  </si>
  <si>
    <t>Internet/Fax/Telex  ইন্টারনেট/ফ্যাক্স/টেলেক্স</t>
  </si>
  <si>
    <t>Postage  ডাক</t>
  </si>
  <si>
    <t>Telephone   টেলিফোন</t>
  </si>
  <si>
    <t>Advertising expenses  প্রচার ও বিজ্ঞাপন ব্যয়</t>
  </si>
  <si>
    <t>Publications  প্রকাশনা</t>
  </si>
  <si>
    <t>Office building rental  অফিস ভবন ভাড়া</t>
  </si>
  <si>
    <t>Outsourcing  আউটসোর্সিং</t>
  </si>
  <si>
    <t>Registration fee  নিবন্ধন ফি</t>
  </si>
  <si>
    <t>Domestic travel expenses  অভ্যন্তরীণ ভ্রমণ ব্যয়</t>
  </si>
  <si>
    <t>Domestic transfer expenses  অভ্যন্তরীণ বদলী ব্যয়</t>
  </si>
  <si>
    <t>Hiring of security services  নিরাপত্তা সেবা সংগ্রহ</t>
  </si>
  <si>
    <t>Computer consumables  কম্পিউটার সামগ্রী</t>
  </si>
  <si>
    <t>Stamps and seals  স্ট্যাম্প এবং সিল</t>
  </si>
  <si>
    <t>Other stationery  অনন্য মনিহারী</t>
  </si>
  <si>
    <t>General supplies  সাধারণ সরবরাহ</t>
  </si>
  <si>
    <t>Ceremonies/Festivals  অনুষ্ঠান/উৎসব</t>
  </si>
  <si>
    <t>Furniture  আসবাবপত্র</t>
  </si>
  <si>
    <t xml:space="preserve">Computer  কম্পিউটার </t>
  </si>
  <si>
    <t>Office equipment  অফিস সরঞ্জাম</t>
  </si>
  <si>
    <t>Printing and binding  মুদ্রণ এবং বাঁধাই</t>
  </si>
  <si>
    <t>Seminar and conference expenses  সেমিনার এবং কনফারেন্স  ব্যয়</t>
  </si>
  <si>
    <t>Domestic training  অভ্যন্তরীণ প্রশিক্ষণ</t>
  </si>
  <si>
    <t>Foreign training  বৈদেশিক প্রশিক্ষণ</t>
  </si>
  <si>
    <t>Consultancy(Local)  কনসালটেন্সি</t>
  </si>
  <si>
    <t>Consultancy(Internation)   কনসালটেন্সি</t>
  </si>
  <si>
    <t>Interest on foreign loan  বৈদেশিক ঋণের সুদ</t>
  </si>
  <si>
    <t>Stipend/scholarship  বৃত্তি/মেধাবৃত্তি</t>
  </si>
  <si>
    <t>Research  গবেষণা</t>
  </si>
  <si>
    <t>Computers and accessories  কম্পিউটার এবং আনুষাঙ্গিক</t>
  </si>
  <si>
    <t>Teaching and learning material  শিক্ষা ও শিক্ষণ উপকরণ</t>
  </si>
  <si>
    <t>Non-residential buildings  অনাবাসিক ভবনসমূহ [PMU Office Renovation]</t>
  </si>
  <si>
    <r>
      <rPr>
        <sz val="10"/>
        <color theme="1"/>
        <rFont val="NikoshBAN"/>
      </rPr>
      <t xml:space="preserve">Basic pay (Officer) </t>
    </r>
    <r>
      <rPr>
        <sz val="12"/>
        <color theme="1"/>
        <rFont val="NikoshBAN"/>
      </rPr>
      <t xml:space="preserve"> মূল বেতন (অফিসার)</t>
    </r>
  </si>
  <si>
    <r>
      <rPr>
        <sz val="10"/>
        <color theme="1"/>
        <rFont val="NikoshBAN"/>
      </rPr>
      <t>Basic pay (Employee)</t>
    </r>
    <r>
      <rPr>
        <sz val="12"/>
        <color theme="1"/>
        <rFont val="NikoshBAN"/>
      </rPr>
      <t xml:space="preserve">  মূল বেতন (কর্মচারী)</t>
    </r>
  </si>
  <si>
    <t xml:space="preserve">আরপিএল 
জিওবি </t>
  </si>
  <si>
    <t>ডিপিএ
স্পেশাল</t>
  </si>
  <si>
    <t xml:space="preserve">ডিপিপি অনুযায়ী বরাদ্দ </t>
  </si>
  <si>
    <t>ডিপিপি অনুযায়ী বরাদ্দ</t>
  </si>
  <si>
    <t xml:space="preserve">প্রকল্পের নাম: “ইমপ্রুভিং কম্পিউটার এন্ড সফটওয়্যার ইঞ্জিনিয়ারিং টারশিয়ারি এডুকেশন প্রজেক্ট প্রজেক্ট (ICSETEP)" </t>
  </si>
  <si>
    <t>লক্ষ টাকায়</t>
  </si>
  <si>
    <t>আরএডিপি বরাদ্দের আলোকে ২০২৩-২৪ অর্থবছরের কর্মপরিকল্পনা</t>
  </si>
  <si>
    <t>সাবকোড</t>
  </si>
  <si>
    <t>অঙগের নাম</t>
  </si>
  <si>
    <t>একক</t>
  </si>
  <si>
    <t>আরপিএল (জিওবি)</t>
  </si>
  <si>
    <t>এরপিএল (স্পেশাল)</t>
  </si>
  <si>
    <t>মোট</t>
  </si>
  <si>
    <t xml:space="preserve">আইটেম </t>
  </si>
  <si>
    <t xml:space="preserve">পরিমণ </t>
  </si>
  <si>
    <t>আরপিএল (স্পেশাল)</t>
  </si>
  <si>
    <t>পরিমাণ</t>
  </si>
  <si>
    <t xml:space="preserve">আরপিএল জিওবি </t>
  </si>
  <si>
    <t xml:space="preserve">
</t>
  </si>
  <si>
    <t xml:space="preserve"> cÖKí cwiPvjK/mswkøó Kg©KZ©vi ¯^vÿi I mxj</t>
  </si>
  <si>
    <t>MLSS</t>
  </si>
  <si>
    <t>মার্চ, ২০২৪ পর্যন্ত অগ্রগতি</t>
  </si>
  <si>
    <t>১ম কিস্তি (২০২৩-২০২৪ অর্থ বছর) ব্যয়ের পরিকল্পনা</t>
  </si>
  <si>
    <t xml:space="preserve">জিওবি: ২০৩৩৪৬.০০ লক্ষ টাকা আরপিএল : ১৯৮৩১১.০০ লক্ষ টাকা </t>
  </si>
  <si>
    <t xml:space="preserve">প্রকল্পের প্রাক্কলিত ব্যয় মোট: ৪০১৬৫৭.০০ লক্ষ টাকা </t>
  </si>
  <si>
    <t>মার্চ, ২০২৪ পর্যন্ত প্রাক্কলনের অবশিষ্ট অংশ</t>
  </si>
  <si>
    <t xml:space="preserve">অনুমোদনের তারিখ: ০২.১১.২০২৩ খ্রি.                            </t>
  </si>
  <si>
    <t>Allowances</t>
  </si>
  <si>
    <t xml:space="preserve">Honorarium </t>
  </si>
  <si>
    <t>Additional Charge Allowance</t>
  </si>
  <si>
    <t>Office Manager</t>
  </si>
  <si>
    <t>Accountant</t>
  </si>
  <si>
    <t>Computer Operator</t>
  </si>
  <si>
    <t xml:space="preserve">Internet/Fax </t>
  </si>
  <si>
    <t xml:space="preserve">Advertising expenses </t>
  </si>
  <si>
    <t xml:space="preserve">Domestic training </t>
  </si>
  <si>
    <t xml:space="preserve">Computer consumables </t>
  </si>
  <si>
    <t xml:space="preserve">Camera and accessories </t>
  </si>
  <si>
    <t xml:space="preserve">Office equipment </t>
  </si>
  <si>
    <t>…...........</t>
  </si>
  <si>
    <t>…..........................................................</t>
  </si>
  <si>
    <t>….................................................</t>
  </si>
  <si>
    <t>ICT equipment</t>
  </si>
  <si>
    <t xml:space="preserve">Seminar and conference expenses </t>
  </si>
  <si>
    <t xml:space="preserve">Books &amp; periodicals  </t>
  </si>
  <si>
    <t xml:space="preserve">Publications </t>
  </si>
  <si>
    <t xml:space="preserve">Foreign training </t>
  </si>
  <si>
    <t xml:space="preserve">Other stationery </t>
  </si>
  <si>
    <t xml:space="preserve">Furniture </t>
  </si>
  <si>
    <t xml:space="preserve">Machineries and equipment </t>
  </si>
  <si>
    <t xml:space="preserve">Computer software </t>
  </si>
  <si>
    <t>…....</t>
  </si>
  <si>
    <t>Chemicals</t>
  </si>
  <si>
    <t>Laboratory equipment</t>
  </si>
  <si>
    <t>Administrative Expenses</t>
  </si>
  <si>
    <t>Printing and Stationary</t>
  </si>
  <si>
    <t>Machineries and Equipments</t>
  </si>
  <si>
    <t>Computer Software</t>
  </si>
  <si>
    <t xml:space="preserve">Contingent Staff; </t>
  </si>
  <si>
    <t>Printing and binding</t>
  </si>
  <si>
    <t>….................</t>
  </si>
  <si>
    <t>Travel Expenses</t>
  </si>
  <si>
    <t>(BDT in Lakh)</t>
  </si>
  <si>
    <t>Sub-Total (Revenue)</t>
  </si>
  <si>
    <t>Sub-Total (Capital)</t>
  </si>
  <si>
    <t>Total Proposed Budget</t>
  </si>
  <si>
    <t>Revenue Expenditure</t>
  </si>
  <si>
    <t>Capital Expenditure</t>
  </si>
  <si>
    <t>Acquisition of Assets</t>
  </si>
  <si>
    <t>Sub-Total of Revenue</t>
  </si>
  <si>
    <t>Sub-Total of Capital</t>
  </si>
  <si>
    <t>Unit</t>
  </si>
  <si>
    <t>Quantity</t>
  </si>
  <si>
    <t>Rate</t>
  </si>
  <si>
    <t>Amount</t>
  </si>
  <si>
    <t>% of Cost</t>
  </si>
  <si>
    <t>Sub Total of Administrative Expenses</t>
  </si>
  <si>
    <t xml:space="preserve">Domestic Training </t>
  </si>
  <si>
    <t xml:space="preserve">Foreign Training </t>
  </si>
  <si>
    <t xml:space="preserve">Sub Total of Foreign Training </t>
  </si>
  <si>
    <t>Sub Total of Domestic Training</t>
  </si>
  <si>
    <t>Sub Total of Travel Expenses</t>
  </si>
  <si>
    <t>Sub Total of Printing and Stationary</t>
  </si>
  <si>
    <t>Sub Total of Chemicals</t>
  </si>
  <si>
    <t xml:space="preserve">Sub Total of Honorarium </t>
  </si>
  <si>
    <t>ICT Equipment</t>
  </si>
  <si>
    <t>Sub Total of ICT Equipment</t>
  </si>
  <si>
    <t>Sub Total of Machineries and Equipments</t>
  </si>
  <si>
    <t>Sub Total of Computer Software</t>
  </si>
  <si>
    <t>Operational Costs/Contingencies (maximum 2% of Revenue cost)</t>
  </si>
  <si>
    <t>Operational Costs/Contingencies (maximum 2% of Capital cost)</t>
  </si>
  <si>
    <t>A. Revenue Expenditure</t>
  </si>
  <si>
    <t>Description of Code</t>
  </si>
  <si>
    <t>Year 1</t>
  </si>
  <si>
    <t>Year 2</t>
  </si>
  <si>
    <t>Q1</t>
  </si>
  <si>
    <t>Q2</t>
  </si>
  <si>
    <t>Q3</t>
  </si>
  <si>
    <t>Q4</t>
  </si>
  <si>
    <t>Q5</t>
  </si>
  <si>
    <t>Q6</t>
  </si>
  <si>
    <t>Q7</t>
  </si>
  <si>
    <t>Q8</t>
  </si>
  <si>
    <t xml:space="preserve"> Proposed Budget for ATF (Details)</t>
  </si>
  <si>
    <t>Summary of Proposed Budget for ATF</t>
  </si>
  <si>
    <t xml:space="preserve"> Quarterly Proposed Budget for ATF</t>
  </si>
  <si>
    <t>Consumable Items</t>
  </si>
  <si>
    <t>Repair and Maintenance</t>
  </si>
  <si>
    <t>Office Equipments</t>
  </si>
  <si>
    <t>Non-Residential Building</t>
  </si>
  <si>
    <t>Sub Total of Repair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</si>
</sst>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445]0.##"/>
    <numFmt numFmtId="165" formatCode="[$-5000445]0"/>
    <numFmt numFmtId="166" formatCode="[$-5000445]#,##0.00"/>
    <numFmt numFmtId="167" formatCode="ddd\ dd\-mmm\-yyyy"/>
    <numFmt numFmtId="168" formatCode="00000000000"/>
    <numFmt numFmtId="169" formatCode="dddd\-dd/mm/yy"/>
  </numFmts>
  <fonts count="9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NikoshBAN"/>
    </font>
    <font>
      <sz val="12"/>
      <color theme="1"/>
      <name val="SutonnyMJ"/>
    </font>
    <font>
      <sz val="11"/>
      <color theme="1"/>
      <name val="SutonnyMJ"/>
    </font>
    <font>
      <sz val="11"/>
      <color theme="1"/>
      <name val="NikoshBAN"/>
    </font>
    <font>
      <sz val="12"/>
      <color theme="1"/>
      <name val="NikoshBAN"/>
    </font>
    <font>
      <b/>
      <sz val="11"/>
      <color theme="1"/>
      <name val="SutonnyMJ"/>
    </font>
    <font>
      <b/>
      <sz val="12"/>
      <color theme="1"/>
      <name val="SutonnyMJ"/>
    </font>
    <font>
      <b/>
      <sz val="16"/>
      <color theme="1"/>
      <name val="SutonnyMJ"/>
    </font>
    <font>
      <sz val="5"/>
      <color theme="1"/>
      <name val="SutonnyMJ"/>
    </font>
    <font>
      <sz val="11"/>
      <color rgb="FF000000"/>
      <name val="SutonnyMJ"/>
    </font>
    <font>
      <sz val="11"/>
      <color rgb="FF000000"/>
      <name val="NikoshBAN"/>
    </font>
    <font>
      <sz val="10"/>
      <color theme="1"/>
      <name val="SutonnyMJ"/>
    </font>
    <font>
      <sz val="9"/>
      <color rgb="FF000000"/>
      <name val="SutonnyMJ"/>
    </font>
    <font>
      <sz val="8"/>
      <color rgb="FF000000"/>
      <name val="SutonnyMJ"/>
    </font>
    <font>
      <sz val="7"/>
      <color rgb="FF000000"/>
      <name val="SutonnyMJ"/>
    </font>
    <font>
      <sz val="9"/>
      <color theme="1"/>
      <name val="SutonnyMJ"/>
    </font>
    <font>
      <sz val="8"/>
      <color theme="1"/>
      <name val="NikoshBAN"/>
    </font>
    <font>
      <sz val="10"/>
      <color rgb="FF000000"/>
      <name val="SutonnyMJ"/>
    </font>
    <font>
      <b/>
      <sz val="9"/>
      <color rgb="FF000000"/>
      <name val="SutonnyMJ"/>
    </font>
    <font>
      <sz val="14"/>
      <color theme="1"/>
      <name val="SutonnyMJ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Vrinda"/>
      <family val="2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Nikosh"/>
    </font>
    <font>
      <sz val="9"/>
      <color rgb="FF000000"/>
      <name val="SutonnyOMJ"/>
    </font>
    <font>
      <sz val="7"/>
      <color rgb="FF000000"/>
      <name val="SutonnyOMJ"/>
    </font>
    <font>
      <sz val="8"/>
      <color theme="1" tint="4.9989318521683403E-2"/>
      <name val="SutonnyMJ"/>
    </font>
    <font>
      <sz val="9"/>
      <color rgb="FFFF0000"/>
      <name val="Times New Roman"/>
      <family val="1"/>
    </font>
    <font>
      <sz val="9"/>
      <name val="SutonnyMJ"/>
    </font>
    <font>
      <sz val="9"/>
      <color rgb="FF000000"/>
      <name val="Nikosh"/>
    </font>
    <font>
      <b/>
      <sz val="16"/>
      <color theme="1"/>
      <name val="Nikosh"/>
    </font>
    <font>
      <b/>
      <sz val="14"/>
      <color theme="1"/>
      <name val="Nikosh"/>
    </font>
    <font>
      <b/>
      <sz val="12"/>
      <color theme="1"/>
      <name val="Nikosh"/>
    </font>
    <font>
      <sz val="14"/>
      <color theme="1"/>
      <name val="Nikosh"/>
    </font>
    <font>
      <sz val="14"/>
      <color theme="1"/>
      <name val="NikoshBAN"/>
    </font>
    <font>
      <b/>
      <sz val="11"/>
      <color rgb="FF000000"/>
      <name val="Nikosh"/>
    </font>
    <font>
      <sz val="10"/>
      <color theme="1"/>
      <name val="NikoshBAN"/>
    </font>
    <font>
      <sz val="9"/>
      <color theme="1"/>
      <name val="NikoshBAN"/>
    </font>
    <font>
      <sz val="9"/>
      <color rgb="FF000000"/>
      <name val="NikoshBAN"/>
    </font>
    <font>
      <b/>
      <u/>
      <sz val="11"/>
      <color rgb="FF000000"/>
      <name val="SutonnyMJ"/>
    </font>
    <font>
      <sz val="10"/>
      <color rgb="FF000000"/>
      <name val="NikoshBAN"/>
    </font>
    <font>
      <sz val="9"/>
      <name val="NikoshBAN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3C4043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0"/>
      <name val="SutonnyMJ"/>
    </font>
    <font>
      <b/>
      <sz val="10"/>
      <color theme="1"/>
      <name val="SutonnyMJ"/>
    </font>
    <font>
      <sz val="9"/>
      <color theme="1"/>
      <name val="Nikosh"/>
    </font>
    <font>
      <b/>
      <sz val="9"/>
      <color theme="1"/>
      <name val="SutonnyMJ"/>
    </font>
    <font>
      <b/>
      <u val="double"/>
      <sz val="9"/>
      <color rgb="FF000000"/>
      <name val="SutonnyMJ"/>
    </font>
    <font>
      <sz val="12"/>
      <color rgb="FFFF0000"/>
      <name val="NikoshB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Nikosh"/>
    </font>
    <font>
      <b/>
      <sz val="10"/>
      <name val="Nikosh"/>
    </font>
    <font>
      <sz val="10"/>
      <color theme="1"/>
      <name val="Times New Roman"/>
      <family val="1"/>
    </font>
    <font>
      <sz val="10"/>
      <color rgb="FF000000"/>
      <name val="Nikosh"/>
    </font>
    <font>
      <b/>
      <sz val="8"/>
      <name val="Nikosh"/>
    </font>
    <font>
      <sz val="10"/>
      <color theme="1"/>
      <name val="Nikosh"/>
    </font>
    <font>
      <b/>
      <sz val="10"/>
      <color theme="1"/>
      <name val="Nikosh"/>
    </font>
    <font>
      <b/>
      <sz val="14"/>
      <color theme="1"/>
      <name val="SutonnyMJ"/>
    </font>
    <font>
      <b/>
      <sz val="11"/>
      <color theme="1"/>
      <name val="NikoshBAN"/>
    </font>
    <font>
      <b/>
      <sz val="14"/>
      <color theme="1"/>
      <name val="NikoshBAN"/>
    </font>
    <font>
      <b/>
      <sz val="10"/>
      <color rgb="FF000000"/>
      <name val="Nikosh"/>
    </font>
    <font>
      <sz val="11"/>
      <color theme="1"/>
      <name val="Times New Roman"/>
      <family val="1"/>
    </font>
    <font>
      <sz val="11"/>
      <name val="Nikosh"/>
    </font>
    <font>
      <sz val="12"/>
      <color theme="1"/>
      <name val="Nikosh"/>
    </font>
    <font>
      <b/>
      <sz val="11"/>
      <name val="Nikosh"/>
    </font>
    <font>
      <b/>
      <sz val="11"/>
      <color theme="1"/>
      <name val="Nikosh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</borders>
  <cellStyleXfs count="2">
    <xf numFmtId="0" fontId="0" fillId="0" borderId="0"/>
    <xf numFmtId="43" fontId="68" fillId="0" borderId="0" applyFont="0" applyFill="0" applyBorder="0" applyAlignment="0" applyProtection="0"/>
  </cellStyleXfs>
  <cellXfs count="506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2" fontId="0" fillId="0" borderId="0" xfId="0" applyNumberFormat="1"/>
    <xf numFmtId="2" fontId="11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0" fontId="22" fillId="0" borderId="0" xfId="0" applyFont="1"/>
    <xf numFmtId="2" fontId="4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0" fontId="26" fillId="0" borderId="0" xfId="0" applyFont="1"/>
    <xf numFmtId="0" fontId="20" fillId="0" borderId="1" xfId="0" applyFont="1" applyBorder="1" applyAlignment="1">
      <alignment horizontal="right" vertical="center" wrapText="1"/>
    </xf>
    <xf numFmtId="0" fontId="0" fillId="0" borderId="1" xfId="0" applyBorder="1"/>
    <xf numFmtId="43" fontId="0" fillId="0" borderId="0" xfId="0" applyNumberForma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11" fillId="0" borderId="1" xfId="0" applyNumberFormat="1" applyFont="1" applyBorder="1" applyAlignment="1">
      <alignment horizontal="center" vertical="center" wrapText="1"/>
    </xf>
    <xf numFmtId="2" fontId="26" fillId="0" borderId="0" xfId="0" applyNumberFormat="1" applyFont="1"/>
    <xf numFmtId="4" fontId="0" fillId="0" borderId="0" xfId="0" applyNumberFormat="1"/>
    <xf numFmtId="0" fontId="3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2" fontId="21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168" fontId="0" fillId="0" borderId="0" xfId="0" applyNumberFormat="1"/>
    <xf numFmtId="169" fontId="0" fillId="0" borderId="0" xfId="0" applyNumberFormat="1"/>
    <xf numFmtId="2" fontId="14" fillId="0" borderId="0" xfId="0" applyNumberFormat="1" applyFont="1" applyAlignment="1">
      <alignment horizontal="right" vertical="center" wrapText="1"/>
    </xf>
    <xf numFmtId="2" fontId="20" fillId="0" borderId="0" xfId="0" applyNumberFormat="1" applyFont="1" applyAlignment="1">
      <alignment horizontal="right" vertical="center" wrapText="1"/>
    </xf>
    <xf numFmtId="167" fontId="0" fillId="0" borderId="0" xfId="0" applyNumberFormat="1" applyAlignment="1">
      <alignment horizontal="center"/>
    </xf>
    <xf numFmtId="0" fontId="24" fillId="0" borderId="0" xfId="0" applyFont="1" applyAlignment="1">
      <alignment wrapText="1"/>
    </xf>
    <xf numFmtId="2" fontId="24" fillId="0" borderId="0" xfId="0" applyNumberFormat="1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11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8" fillId="0" borderId="0" xfId="0" applyFont="1" applyAlignment="1">
      <alignment vertical="top"/>
    </xf>
    <xf numFmtId="0" fontId="3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/>
    </xf>
    <xf numFmtId="43" fontId="19" fillId="0" borderId="1" xfId="0" applyNumberFormat="1" applyFont="1" applyBorder="1" applyAlignment="1">
      <alignment horizontal="right" vertical="center" wrapText="1"/>
    </xf>
    <xf numFmtId="0" fontId="41" fillId="0" borderId="1" xfId="0" applyFont="1" applyBorder="1" applyAlignment="1">
      <alignment horizontal="right" vertical="center"/>
    </xf>
    <xf numFmtId="0" fontId="41" fillId="0" borderId="1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45" fillId="0" borderId="0" xfId="0" applyFont="1"/>
    <xf numFmtId="0" fontId="1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wrapText="1"/>
    </xf>
    <xf numFmtId="0" fontId="35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23" fillId="0" borderId="0" xfId="0" applyFont="1"/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44" fillId="0" borderId="0" xfId="0" applyFont="1"/>
    <xf numFmtId="0" fontId="6" fillId="0" borderId="0" xfId="0" applyFont="1"/>
    <xf numFmtId="165" fontId="6" fillId="0" borderId="0" xfId="0" applyNumberFormat="1" applyFont="1" applyAlignment="1">
      <alignment horizontal="left" vertical="center"/>
    </xf>
    <xf numFmtId="0" fontId="23" fillId="0" borderId="2" xfId="0" applyFont="1" applyBorder="1"/>
    <xf numFmtId="0" fontId="0" fillId="0" borderId="2" xfId="0" applyBorder="1"/>
    <xf numFmtId="0" fontId="47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right"/>
    </xf>
    <xf numFmtId="0" fontId="23" fillId="0" borderId="1" xfId="0" applyFont="1" applyBorder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9" fillId="0" borderId="0" xfId="0" applyFont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6" borderId="14" xfId="0" applyFont="1" applyFill="1" applyBorder="1" applyAlignment="1">
      <alignment horizontal="center" vertical="center" wrapText="1"/>
    </xf>
    <xf numFmtId="0" fontId="51" fillId="6" borderId="15" xfId="0" applyFont="1" applyFill="1" applyBorder="1" applyAlignment="1">
      <alignment horizontal="center" vertical="center" wrapText="1"/>
    </xf>
    <xf numFmtId="0" fontId="51" fillId="6" borderId="16" xfId="0" applyFont="1" applyFill="1" applyBorder="1" applyAlignment="1">
      <alignment horizontal="center" vertical="center" wrapText="1"/>
    </xf>
    <xf numFmtId="0" fontId="51" fillId="7" borderId="14" xfId="0" applyFont="1" applyFill="1" applyBorder="1" applyAlignment="1">
      <alignment horizontal="center" vertical="center" wrapText="1"/>
    </xf>
    <xf numFmtId="0" fontId="51" fillId="7" borderId="15" xfId="0" applyFont="1" applyFill="1" applyBorder="1" applyAlignment="1">
      <alignment horizontal="center" vertical="center" wrapText="1"/>
    </xf>
    <xf numFmtId="0" fontId="51" fillId="7" borderId="16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1" fillId="8" borderId="16" xfId="0" applyFont="1" applyFill="1" applyBorder="1" applyAlignment="1">
      <alignment horizontal="center" vertical="center" wrapText="1"/>
    </xf>
    <xf numFmtId="0" fontId="51" fillId="9" borderId="14" xfId="0" applyFont="1" applyFill="1" applyBorder="1" applyAlignment="1">
      <alignment horizontal="center" vertical="center" wrapText="1"/>
    </xf>
    <xf numFmtId="0" fontId="51" fillId="9" borderId="15" xfId="0" applyFont="1" applyFill="1" applyBorder="1" applyAlignment="1">
      <alignment horizontal="center" vertical="center" wrapText="1"/>
    </xf>
    <xf numFmtId="0" fontId="51" fillId="9" borderId="16" xfId="0" applyFont="1" applyFill="1" applyBorder="1" applyAlignment="1">
      <alignment horizontal="center" vertical="center" wrapText="1"/>
    </xf>
    <xf numFmtId="0" fontId="51" fillId="10" borderId="14" xfId="0" applyFont="1" applyFill="1" applyBorder="1" applyAlignment="1">
      <alignment horizontal="center" vertical="center" wrapText="1"/>
    </xf>
    <xf numFmtId="0" fontId="51" fillId="10" borderId="15" xfId="0" applyFont="1" applyFill="1" applyBorder="1" applyAlignment="1">
      <alignment horizontal="center" vertical="center" wrapText="1"/>
    </xf>
    <xf numFmtId="0" fontId="51" fillId="10" borderId="16" xfId="0" applyFont="1" applyFill="1" applyBorder="1" applyAlignment="1">
      <alignment horizontal="center" vertical="center" wrapText="1"/>
    </xf>
    <xf numFmtId="0" fontId="52" fillId="10" borderId="1" xfId="0" applyFont="1" applyFill="1" applyBorder="1" applyAlignment="1">
      <alignment horizontal="right" vertical="center" wrapText="1"/>
    </xf>
    <xf numFmtId="0" fontId="49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49" fillId="6" borderId="14" xfId="0" applyFont="1" applyFill="1" applyBorder="1" applyAlignment="1">
      <alignment vertical="center"/>
    </xf>
    <xf numFmtId="0" fontId="49" fillId="6" borderId="15" xfId="0" applyFont="1" applyFill="1" applyBorder="1" applyAlignment="1">
      <alignment vertical="center"/>
    </xf>
    <xf numFmtId="0" fontId="51" fillId="6" borderId="16" xfId="0" applyFont="1" applyFill="1" applyBorder="1" applyAlignment="1">
      <alignment vertical="center"/>
    </xf>
    <xf numFmtId="0" fontId="49" fillId="7" borderId="14" xfId="0" applyFont="1" applyFill="1" applyBorder="1" applyAlignment="1">
      <alignment vertical="center"/>
    </xf>
    <xf numFmtId="0" fontId="49" fillId="7" borderId="15" xfId="0" applyFont="1" applyFill="1" applyBorder="1" applyAlignment="1">
      <alignment vertical="center"/>
    </xf>
    <xf numFmtId="0" fontId="51" fillId="7" borderId="16" xfId="0" applyFont="1" applyFill="1" applyBorder="1" applyAlignment="1">
      <alignment vertical="center"/>
    </xf>
    <xf numFmtId="0" fontId="49" fillId="8" borderId="14" xfId="0" applyFont="1" applyFill="1" applyBorder="1" applyAlignment="1">
      <alignment vertical="center"/>
    </xf>
    <xf numFmtId="0" fontId="49" fillId="8" borderId="15" xfId="0" applyFont="1" applyFill="1" applyBorder="1" applyAlignment="1">
      <alignment vertical="center"/>
    </xf>
    <xf numFmtId="0" fontId="51" fillId="8" borderId="16" xfId="0" applyFont="1" applyFill="1" applyBorder="1" applyAlignment="1">
      <alignment vertical="center"/>
    </xf>
    <xf numFmtId="0" fontId="49" fillId="9" borderId="14" xfId="0" applyFont="1" applyFill="1" applyBorder="1" applyAlignment="1">
      <alignment vertical="center"/>
    </xf>
    <xf numFmtId="0" fontId="49" fillId="9" borderId="15" xfId="0" applyFont="1" applyFill="1" applyBorder="1" applyAlignment="1">
      <alignment vertical="center"/>
    </xf>
    <xf numFmtId="0" fontId="51" fillId="9" borderId="16" xfId="0" applyFont="1" applyFill="1" applyBorder="1" applyAlignment="1">
      <alignment vertical="center"/>
    </xf>
    <xf numFmtId="0" fontId="49" fillId="10" borderId="14" xfId="0" applyFont="1" applyFill="1" applyBorder="1" applyAlignment="1">
      <alignment vertical="center"/>
    </xf>
    <xf numFmtId="0" fontId="49" fillId="10" borderId="15" xfId="0" applyFont="1" applyFill="1" applyBorder="1" applyAlignment="1">
      <alignment vertical="center"/>
    </xf>
    <xf numFmtId="0" fontId="51" fillId="10" borderId="16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9" fillId="10" borderId="16" xfId="0" applyFont="1" applyFill="1" applyBorder="1" applyAlignment="1">
      <alignment vertical="center"/>
    </xf>
    <xf numFmtId="0" fontId="49" fillId="6" borderId="16" xfId="0" applyFont="1" applyFill="1" applyBorder="1" applyAlignment="1">
      <alignment vertical="center"/>
    </xf>
    <xf numFmtId="0" fontId="49" fillId="9" borderId="16" xfId="0" applyFont="1" applyFill="1" applyBorder="1" applyAlignment="1">
      <alignment vertical="center"/>
    </xf>
    <xf numFmtId="0" fontId="1" fillId="0" borderId="0" xfId="0" applyFont="1"/>
    <xf numFmtId="0" fontId="53" fillId="0" borderId="1" xfId="0" applyFont="1" applyBorder="1" applyAlignment="1">
      <alignment vertical="center" wrapText="1"/>
    </xf>
    <xf numFmtId="0" fontId="56" fillId="3" borderId="1" xfId="0" applyFont="1" applyFill="1" applyBorder="1" applyAlignment="1">
      <alignment horizontal="right" vertical="center" wrapText="1"/>
    </xf>
    <xf numFmtId="0" fontId="51" fillId="3" borderId="14" xfId="0" applyFont="1" applyFill="1" applyBorder="1" applyAlignment="1">
      <alignment vertical="center"/>
    </xf>
    <xf numFmtId="0" fontId="51" fillId="3" borderId="15" xfId="0" applyFont="1" applyFill="1" applyBorder="1" applyAlignment="1">
      <alignment vertical="center"/>
    </xf>
    <xf numFmtId="0" fontId="51" fillId="3" borderId="16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49" fillId="0" borderId="14" xfId="0" applyFont="1" applyBorder="1" applyAlignment="1">
      <alignment vertical="center"/>
    </xf>
    <xf numFmtId="0" fontId="49" fillId="0" borderId="15" xfId="0" applyFont="1" applyBorder="1" applyAlignment="1">
      <alignment vertical="center"/>
    </xf>
    <xf numFmtId="0" fontId="51" fillId="0" borderId="16" xfId="0" applyFont="1" applyBorder="1" applyAlignment="1">
      <alignment vertical="center"/>
    </xf>
    <xf numFmtId="0" fontId="57" fillId="7" borderId="14" xfId="0" applyFont="1" applyFill="1" applyBorder="1" applyAlignment="1">
      <alignment vertical="center"/>
    </xf>
    <xf numFmtId="0" fontId="57" fillId="7" borderId="15" xfId="0" applyFont="1" applyFill="1" applyBorder="1" applyAlignment="1">
      <alignment vertical="center"/>
    </xf>
    <xf numFmtId="0" fontId="58" fillId="10" borderId="14" xfId="0" applyFont="1" applyFill="1" applyBorder="1" applyAlignment="1">
      <alignment vertical="center"/>
    </xf>
    <xf numFmtId="0" fontId="58" fillId="10" borderId="15" xfId="0" applyFont="1" applyFill="1" applyBorder="1" applyAlignment="1">
      <alignment vertical="center"/>
    </xf>
    <xf numFmtId="0" fontId="32" fillId="10" borderId="15" xfId="0" applyFont="1" applyFill="1" applyBorder="1" applyAlignment="1">
      <alignment vertical="center"/>
    </xf>
    <xf numFmtId="0" fontId="56" fillId="0" borderId="1" xfId="0" applyFont="1" applyBorder="1" applyAlignment="1">
      <alignment horizontal="right" vertical="center" wrapText="1"/>
    </xf>
    <xf numFmtId="0" fontId="51" fillId="0" borderId="3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1" fillId="3" borderId="17" xfId="0" applyFont="1" applyFill="1" applyBorder="1" applyAlignment="1">
      <alignment vertical="center"/>
    </xf>
    <xf numFmtId="0" fontId="51" fillId="3" borderId="18" xfId="0" applyFont="1" applyFill="1" applyBorder="1" applyAlignment="1">
      <alignment vertical="center"/>
    </xf>
    <xf numFmtId="0" fontId="51" fillId="3" borderId="19" xfId="0" applyFont="1" applyFill="1" applyBorder="1" applyAlignment="1">
      <alignment vertical="center"/>
    </xf>
    <xf numFmtId="0" fontId="51" fillId="0" borderId="0" xfId="0" applyFont="1"/>
    <xf numFmtId="0" fontId="58" fillId="0" borderId="8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8" fillId="0" borderId="8" xfId="0" applyFont="1" applyBorder="1" applyAlignment="1">
      <alignment vertical="center" wrapText="1"/>
    </xf>
    <xf numFmtId="0" fontId="58" fillId="0" borderId="8" xfId="0" applyFont="1" applyBorder="1"/>
    <xf numFmtId="0" fontId="50" fillId="0" borderId="8" xfId="0" applyFont="1" applyBorder="1"/>
    <xf numFmtId="0" fontId="59" fillId="0" borderId="1" xfId="0" applyFont="1" applyBorder="1" applyAlignment="1">
      <alignment horizontal="right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58" fillId="0" borderId="0" xfId="0" applyFont="1"/>
    <xf numFmtId="0" fontId="50" fillId="0" borderId="0" xfId="0" applyFont="1"/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58" fillId="8" borderId="5" xfId="0" applyFont="1" applyFill="1" applyBorder="1" applyAlignment="1">
      <alignment horizontal="center" vertical="center"/>
    </xf>
    <xf numFmtId="0" fontId="60" fillId="8" borderId="1" xfId="0" applyFont="1" applyFill="1" applyBorder="1" applyAlignment="1">
      <alignment horizontal="right" vertical="center"/>
    </xf>
    <xf numFmtId="0" fontId="50" fillId="8" borderId="6" xfId="0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0" fontId="27" fillId="0" borderId="20" xfId="0" applyFont="1" applyBorder="1" applyAlignment="1">
      <alignment horizontal="center" vertical="center"/>
    </xf>
    <xf numFmtId="0" fontId="50" fillId="8" borderId="5" xfId="0" applyFont="1" applyFill="1" applyBorder="1" applyAlignment="1">
      <alignment horizontal="center" vertical="center"/>
    </xf>
    <xf numFmtId="0" fontId="59" fillId="8" borderId="1" xfId="0" applyFont="1" applyFill="1" applyBorder="1" applyAlignment="1">
      <alignment horizontal="right" vertical="center"/>
    </xf>
    <xf numFmtId="0" fontId="58" fillId="8" borderId="6" xfId="0" applyFont="1" applyFill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center" vertical="center"/>
    </xf>
    <xf numFmtId="2" fontId="39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horizontal="right" vertical="center" wrapText="1"/>
    </xf>
    <xf numFmtId="2" fontId="5" fillId="0" borderId="0" xfId="0" applyNumberFormat="1" applyFont="1"/>
    <xf numFmtId="0" fontId="10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4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62" fillId="2" borderId="1" xfId="0" applyNumberFormat="1" applyFont="1" applyFill="1" applyBorder="1" applyAlignment="1">
      <alignment horizontal="right" vertical="center" wrapText="1"/>
    </xf>
    <xf numFmtId="0" fontId="49" fillId="3" borderId="14" xfId="0" applyFont="1" applyFill="1" applyBorder="1" applyAlignment="1">
      <alignment vertical="center"/>
    </xf>
    <xf numFmtId="0" fontId="49" fillId="3" borderId="15" xfId="0" applyFont="1" applyFill="1" applyBorder="1" applyAlignment="1">
      <alignment vertical="center"/>
    </xf>
    <xf numFmtId="0" fontId="49" fillId="3" borderId="16" xfId="0" applyFont="1" applyFill="1" applyBorder="1" applyAlignment="1">
      <alignment vertical="center"/>
    </xf>
    <xf numFmtId="0" fontId="32" fillId="3" borderId="14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0" fillId="0" borderId="0" xfId="0" applyFont="1"/>
    <xf numFmtId="0" fontId="64" fillId="0" borderId="0" xfId="0" applyFont="1"/>
    <xf numFmtId="0" fontId="14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2" fontId="42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/>
    </xf>
    <xf numFmtId="2" fontId="66" fillId="0" borderId="1" xfId="0" applyNumberFormat="1" applyFont="1" applyBorder="1" applyAlignment="1">
      <alignment horizontal="center" vertical="center" wrapText="1"/>
    </xf>
    <xf numFmtId="2" fontId="46" fillId="0" borderId="1" xfId="0" applyNumberFormat="1" applyFont="1" applyBorder="1" applyAlignment="1">
      <alignment horizontal="right" vertical="center"/>
    </xf>
    <xf numFmtId="2" fontId="42" fillId="0" borderId="1" xfId="0" applyNumberFormat="1" applyFont="1" applyBorder="1" applyAlignment="1">
      <alignment horizontal="center" vertical="center"/>
    </xf>
    <xf numFmtId="0" fontId="26" fillId="0" borderId="1" xfId="0" applyFont="1" applyBorder="1"/>
    <xf numFmtId="2" fontId="26" fillId="0" borderId="1" xfId="0" applyNumberFormat="1" applyFont="1" applyBorder="1"/>
    <xf numFmtId="0" fontId="6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horizontal="center" vertical="center"/>
    </xf>
    <xf numFmtId="0" fontId="63" fillId="0" borderId="0" xfId="0" applyFont="1" applyAlignment="1">
      <alignment vertical="top"/>
    </xf>
    <xf numFmtId="4" fontId="42" fillId="0" borderId="1" xfId="0" applyNumberFormat="1" applyFont="1" applyBorder="1" applyAlignment="1">
      <alignment horizontal="right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2" fontId="41" fillId="0" borderId="1" xfId="0" applyNumberFormat="1" applyFont="1" applyBorder="1" applyAlignment="1">
      <alignment horizontal="right" vertical="center"/>
    </xf>
    <xf numFmtId="2" fontId="41" fillId="0" borderId="1" xfId="0" applyNumberFormat="1" applyFont="1" applyBorder="1" applyAlignment="1">
      <alignment vertical="center"/>
    </xf>
    <xf numFmtId="43" fontId="19" fillId="0" borderId="1" xfId="0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1" xfId="0" applyFont="1" applyBorder="1" applyAlignment="1">
      <alignment horizontal="right" vertical="center" wrapText="1"/>
    </xf>
    <xf numFmtId="4" fontId="41" fillId="0" borderId="1" xfId="0" applyNumberFormat="1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4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72" fillId="0" borderId="1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 wrapText="1"/>
    </xf>
    <xf numFmtId="0" fontId="74" fillId="0" borderId="12" xfId="0" applyFont="1" applyBorder="1" applyAlignment="1">
      <alignment vertical="center" wrapText="1"/>
    </xf>
    <xf numFmtId="0" fontId="74" fillId="0" borderId="13" xfId="0" applyFont="1" applyBorder="1" applyAlignment="1">
      <alignment vertical="center" wrapText="1"/>
    </xf>
    <xf numFmtId="0" fontId="74" fillId="0" borderId="1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vertical="center" wrapText="1"/>
    </xf>
    <xf numFmtId="0" fontId="74" fillId="0" borderId="6" xfId="0" applyFont="1" applyBorder="1" applyAlignment="1">
      <alignment horizontal="left" vertical="center" wrapText="1"/>
    </xf>
    <xf numFmtId="165" fontId="73" fillId="0" borderId="3" xfId="0" applyNumberFormat="1" applyFont="1" applyBorder="1" applyAlignment="1">
      <alignment horizontal="center" vertical="center" wrapText="1"/>
    </xf>
    <xf numFmtId="165" fontId="73" fillId="0" borderId="1" xfId="0" applyNumberFormat="1" applyFont="1" applyBorder="1" applyAlignment="1">
      <alignment horizontal="center" vertical="center" wrapText="1"/>
    </xf>
    <xf numFmtId="0" fontId="75" fillId="0" borderId="6" xfId="0" applyFont="1" applyBorder="1" applyAlignment="1">
      <alignment vertical="center" wrapText="1"/>
    </xf>
    <xf numFmtId="0" fontId="74" fillId="0" borderId="6" xfId="0" applyFont="1" applyBorder="1" applyAlignment="1">
      <alignment horizontal="right" vertical="center" wrapText="1"/>
    </xf>
    <xf numFmtId="0" fontId="76" fillId="0" borderId="6" xfId="0" applyFont="1" applyBorder="1" applyAlignment="1">
      <alignment horizontal="left" vertical="center" wrapText="1"/>
    </xf>
    <xf numFmtId="0" fontId="77" fillId="0" borderId="1" xfId="0" applyFont="1" applyBorder="1" applyAlignment="1">
      <alignment horizontal="center"/>
    </xf>
    <xf numFmtId="0" fontId="78" fillId="0" borderId="1" xfId="0" applyFont="1" applyBorder="1" applyAlignment="1">
      <alignment horizontal="left" vertical="center" wrapText="1"/>
    </xf>
    <xf numFmtId="0" fontId="77" fillId="0" borderId="0" xfId="0" applyFont="1" applyAlignment="1">
      <alignment horizontal="center"/>
    </xf>
    <xf numFmtId="0" fontId="76" fillId="3" borderId="6" xfId="0" applyFont="1" applyFill="1" applyBorder="1" applyAlignment="1">
      <alignment vertical="center" wrapText="1"/>
    </xf>
    <xf numFmtId="0" fontId="76" fillId="3" borderId="1" xfId="0" applyFont="1" applyFill="1" applyBorder="1" applyAlignment="1">
      <alignment vertical="center" wrapText="1"/>
    </xf>
    <xf numFmtId="0" fontId="74" fillId="13" borderId="6" xfId="0" applyFont="1" applyFill="1" applyBorder="1" applyAlignment="1">
      <alignment horizontal="right" vertical="center" wrapText="1"/>
    </xf>
    <xf numFmtId="0" fontId="74" fillId="13" borderId="1" xfId="0" applyFont="1" applyFill="1" applyBorder="1" applyAlignment="1">
      <alignment vertical="center" wrapText="1"/>
    </xf>
    <xf numFmtId="43" fontId="76" fillId="3" borderId="1" xfId="1" applyFont="1" applyFill="1" applyBorder="1" applyAlignment="1">
      <alignment vertical="center" wrapText="1"/>
    </xf>
    <xf numFmtId="0" fontId="78" fillId="2" borderId="6" xfId="0" applyFont="1" applyFill="1" applyBorder="1" applyAlignment="1">
      <alignment horizontal="left" vertical="center" wrapText="1"/>
    </xf>
    <xf numFmtId="43" fontId="74" fillId="13" borderId="1" xfId="1" applyFont="1" applyFill="1" applyBorder="1" applyAlignment="1">
      <alignment vertical="center" wrapText="1"/>
    </xf>
    <xf numFmtId="43" fontId="75" fillId="0" borderId="1" xfId="1" applyFont="1" applyBorder="1" applyAlignment="1">
      <alignment vertical="center" wrapText="1"/>
    </xf>
    <xf numFmtId="0" fontId="75" fillId="2" borderId="6" xfId="0" applyFont="1" applyFill="1" applyBorder="1" applyAlignment="1">
      <alignment vertical="center" wrapText="1"/>
    </xf>
    <xf numFmtId="43" fontId="75" fillId="2" borderId="1" xfId="1" applyFont="1" applyFill="1" applyBorder="1" applyAlignment="1">
      <alignment vertical="center" wrapText="1"/>
    </xf>
    <xf numFmtId="0" fontId="70" fillId="14" borderId="6" xfId="0" applyFont="1" applyFill="1" applyBorder="1" applyAlignment="1">
      <alignment horizontal="center"/>
    </xf>
    <xf numFmtId="43" fontId="75" fillId="0" borderId="10" xfId="1" applyFont="1" applyBorder="1" applyAlignment="1">
      <alignment vertical="center" wrapText="1"/>
    </xf>
    <xf numFmtId="43" fontId="72" fillId="0" borderId="0" xfId="1" applyFont="1"/>
    <xf numFmtId="43" fontId="72" fillId="0" borderId="1" xfId="1" applyFont="1" applyBorder="1" applyAlignment="1">
      <alignment horizontal="center" vertical="center"/>
    </xf>
    <xf numFmtId="43" fontId="76" fillId="13" borderId="1" xfId="1" applyFont="1" applyFill="1" applyBorder="1" applyAlignment="1">
      <alignment vertical="center" wrapText="1"/>
    </xf>
    <xf numFmtId="43" fontId="76" fillId="0" borderId="1" xfId="1" applyFont="1" applyBorder="1" applyAlignment="1">
      <alignment vertical="center" wrapText="1"/>
    </xf>
    <xf numFmtId="43" fontId="72" fillId="14" borderId="1" xfId="1" applyFont="1" applyFill="1" applyBorder="1" applyAlignment="1">
      <alignment horizontal="right"/>
    </xf>
    <xf numFmtId="43" fontId="71" fillId="0" borderId="0" xfId="1" applyFont="1"/>
    <xf numFmtId="10" fontId="80" fillId="0" borderId="0" xfId="0" applyNumberFormat="1" applyFont="1"/>
    <xf numFmtId="10" fontId="81" fillId="0" borderId="1" xfId="0" applyNumberFormat="1" applyFont="1" applyBorder="1" applyAlignment="1">
      <alignment horizontal="center" vertical="center"/>
    </xf>
    <xf numFmtId="10" fontId="80" fillId="0" borderId="1" xfId="0" applyNumberFormat="1" applyFont="1" applyBorder="1" applyAlignment="1">
      <alignment horizontal="right" vertical="center" wrapText="1"/>
    </xf>
    <xf numFmtId="10" fontId="81" fillId="3" borderId="1" xfId="0" applyNumberFormat="1" applyFont="1" applyFill="1" applyBorder="1" applyAlignment="1">
      <alignment horizontal="right" vertical="center" wrapText="1"/>
    </xf>
    <xf numFmtId="10" fontId="80" fillId="2" borderId="1" xfId="0" applyNumberFormat="1" applyFont="1" applyFill="1" applyBorder="1" applyAlignment="1">
      <alignment horizontal="right" vertical="center" wrapText="1"/>
    </xf>
    <xf numFmtId="10" fontId="80" fillId="0" borderId="1" xfId="0" applyNumberFormat="1" applyFont="1" applyBorder="1" applyAlignment="1">
      <alignment vertical="center"/>
    </xf>
    <xf numFmtId="10" fontId="80" fillId="0" borderId="1" xfId="0" applyNumberFormat="1" applyFont="1" applyBorder="1"/>
    <xf numFmtId="10" fontId="76" fillId="13" borderId="1" xfId="0" applyNumberFormat="1" applyFont="1" applyFill="1" applyBorder="1" applyAlignment="1">
      <alignment horizontal="right" vertical="center" wrapText="1"/>
    </xf>
    <xf numFmtId="10" fontId="75" fillId="0" borderId="1" xfId="1" applyNumberFormat="1" applyFont="1" applyBorder="1" applyAlignment="1">
      <alignment vertical="center" wrapText="1"/>
    </xf>
    <xf numFmtId="0" fontId="74" fillId="0" borderId="3" xfId="0" applyFont="1" applyBorder="1" applyAlignment="1">
      <alignment horizontal="center" vertical="center" wrapText="1"/>
    </xf>
    <xf numFmtId="2" fontId="52" fillId="0" borderId="0" xfId="0" applyNumberFormat="1" applyFont="1" applyAlignment="1">
      <alignment vertical="center" wrapText="1"/>
    </xf>
    <xf numFmtId="0" fontId="69" fillId="0" borderId="0" xfId="0" applyFont="1"/>
    <xf numFmtId="10" fontId="80" fillId="2" borderId="1" xfId="0" applyNumberFormat="1" applyFont="1" applyFill="1" applyBorder="1" applyAlignment="1">
      <alignment vertical="center"/>
    </xf>
    <xf numFmtId="165" fontId="74" fillId="0" borderId="3" xfId="0" applyNumberFormat="1" applyFont="1" applyBorder="1" applyAlignment="1">
      <alignment horizontal="center" vertical="center" wrapText="1"/>
    </xf>
    <xf numFmtId="2" fontId="82" fillId="0" borderId="0" xfId="0" applyNumberFormat="1" applyFont="1" applyAlignment="1">
      <alignment vertical="center" wrapText="1"/>
    </xf>
    <xf numFmtId="0" fontId="83" fillId="0" borderId="0" xfId="0" applyFont="1"/>
    <xf numFmtId="2" fontId="84" fillId="0" borderId="0" xfId="0" applyNumberFormat="1" applyFont="1" applyAlignment="1">
      <alignment vertical="center" wrapText="1"/>
    </xf>
    <xf numFmtId="165" fontId="74" fillId="0" borderId="1" xfId="0" applyNumberFormat="1" applyFont="1" applyBorder="1" applyAlignment="1">
      <alignment horizontal="center" vertical="center" wrapText="1"/>
    </xf>
    <xf numFmtId="10" fontId="81" fillId="13" borderId="1" xfId="0" applyNumberFormat="1" applyFont="1" applyFill="1" applyBorder="1" applyAlignment="1">
      <alignment horizontal="right" vertical="center" wrapText="1"/>
    </xf>
    <xf numFmtId="10" fontId="81" fillId="3" borderId="1" xfId="0" applyNumberFormat="1" applyFont="1" applyFill="1" applyBorder="1"/>
    <xf numFmtId="0" fontId="70" fillId="0" borderId="1" xfId="0" applyFont="1" applyBorder="1" applyAlignment="1">
      <alignment horizontal="center"/>
    </xf>
    <xf numFmtId="0" fontId="85" fillId="3" borderId="6" xfId="0" applyFont="1" applyFill="1" applyBorder="1" applyAlignment="1">
      <alignment horizontal="left" vertical="center" wrapText="1"/>
    </xf>
    <xf numFmtId="0" fontId="70" fillId="12" borderId="1" xfId="0" applyFont="1" applyFill="1" applyBorder="1" applyAlignment="1">
      <alignment horizontal="center"/>
    </xf>
    <xf numFmtId="10" fontId="81" fillId="14" borderId="1" xfId="0" applyNumberFormat="1" applyFont="1" applyFill="1" applyBorder="1"/>
    <xf numFmtId="0" fontId="48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61" fillId="0" borderId="6" xfId="0" applyFont="1" applyBorder="1" applyAlignment="1">
      <alignment horizontal="right" vertical="center" wrapText="1"/>
    </xf>
    <xf numFmtId="43" fontId="87" fillId="0" borderId="4" xfId="1" applyFont="1" applyBorder="1" applyAlignment="1">
      <alignment vertical="center" wrapText="1"/>
    </xf>
    <xf numFmtId="10" fontId="88" fillId="0" borderId="1" xfId="0" applyNumberFormat="1" applyFont="1" applyBorder="1" applyAlignment="1">
      <alignment horizontal="right" vertical="center" wrapText="1"/>
    </xf>
    <xf numFmtId="10" fontId="28" fillId="0" borderId="1" xfId="0" applyNumberFormat="1" applyFont="1" applyBorder="1"/>
    <xf numFmtId="0" fontId="48" fillId="0" borderId="1" xfId="0" applyFont="1" applyBorder="1" applyAlignment="1">
      <alignment horizontal="center" vertical="center"/>
    </xf>
    <xf numFmtId="165" fontId="61" fillId="3" borderId="1" xfId="0" applyNumberFormat="1" applyFont="1" applyFill="1" applyBorder="1" applyAlignment="1">
      <alignment horizontal="center" vertical="center" wrapText="1"/>
    </xf>
    <xf numFmtId="0" fontId="61" fillId="3" borderId="6" xfId="0" applyFont="1" applyFill="1" applyBorder="1" applyAlignment="1">
      <alignment horizontal="right" vertical="center" wrapText="1"/>
    </xf>
    <xf numFmtId="43" fontId="89" fillId="3" borderId="4" xfId="1" applyFont="1" applyFill="1" applyBorder="1" applyAlignment="1">
      <alignment vertical="center" wrapText="1"/>
    </xf>
    <xf numFmtId="10" fontId="90" fillId="3" borderId="1" xfId="0" applyNumberFormat="1" applyFont="1" applyFill="1" applyBorder="1"/>
    <xf numFmtId="0" fontId="61" fillId="3" borderId="3" xfId="0" applyFont="1" applyFill="1" applyBorder="1" applyAlignment="1">
      <alignment horizontal="center" vertical="center" wrapText="1"/>
    </xf>
    <xf numFmtId="10" fontId="37" fillId="3" borderId="1" xfId="0" applyNumberFormat="1" applyFont="1" applyFill="1" applyBorder="1" applyAlignment="1">
      <alignment horizontal="right" vertical="center" wrapText="1"/>
    </xf>
    <xf numFmtId="0" fontId="48" fillId="15" borderId="1" xfId="0" applyFont="1" applyFill="1" applyBorder="1" applyAlignment="1">
      <alignment horizontal="center" vertical="center"/>
    </xf>
    <xf numFmtId="43" fontId="69" fillId="15" borderId="0" xfId="1" applyFont="1" applyFill="1" applyAlignment="1">
      <alignment vertical="center"/>
    </xf>
    <xf numFmtId="10" fontId="90" fillId="15" borderId="1" xfId="0" applyNumberFormat="1" applyFont="1" applyFill="1" applyBorder="1" applyAlignment="1">
      <alignment vertical="center"/>
    </xf>
    <xf numFmtId="0" fontId="72" fillId="0" borderId="13" xfId="0" applyFont="1" applyBorder="1" applyAlignment="1">
      <alignment horizontal="center" vertical="center"/>
    </xf>
    <xf numFmtId="43" fontId="72" fillId="0" borderId="10" xfId="1" applyFont="1" applyBorder="1" applyAlignment="1">
      <alignment horizontal="center" vertical="center"/>
    </xf>
    <xf numFmtId="43" fontId="80" fillId="0" borderId="0" xfId="1" applyFont="1"/>
    <xf numFmtId="43" fontId="80" fillId="0" borderId="1" xfId="1" applyFont="1" applyBorder="1" applyAlignment="1">
      <alignment horizontal="right" vertical="center" wrapText="1"/>
    </xf>
    <xf numFmtId="43" fontId="76" fillId="3" borderId="6" xfId="1" applyFont="1" applyFill="1" applyBorder="1" applyAlignment="1">
      <alignment vertical="center" wrapText="1"/>
    </xf>
    <xf numFmtId="43" fontId="80" fillId="2" borderId="1" xfId="1" applyFont="1" applyFill="1" applyBorder="1" applyAlignment="1">
      <alignment horizontal="right" vertical="center" wrapText="1"/>
    </xf>
    <xf numFmtId="43" fontId="80" fillId="0" borderId="1" xfId="1" applyFont="1" applyBorder="1" applyAlignment="1">
      <alignment vertical="center"/>
    </xf>
    <xf numFmtId="43" fontId="80" fillId="0" borderId="1" xfId="1" applyFont="1" applyBorder="1"/>
    <xf numFmtId="43" fontId="80" fillId="2" borderId="1" xfId="1" applyFont="1" applyFill="1" applyBorder="1" applyAlignment="1">
      <alignment vertical="center"/>
    </xf>
    <xf numFmtId="43" fontId="74" fillId="13" borderId="6" xfId="0" applyNumberFormat="1" applyFont="1" applyFill="1" applyBorder="1" applyAlignment="1">
      <alignment horizontal="right" vertical="center" wrapText="1"/>
    </xf>
    <xf numFmtId="43" fontId="85" fillId="3" borderId="6" xfId="1" applyFont="1" applyFill="1" applyBorder="1" applyAlignment="1">
      <alignment horizontal="left" vertical="center" wrapText="1"/>
    </xf>
    <xf numFmtId="43" fontId="74" fillId="13" borderId="1" xfId="0" applyNumberFormat="1" applyFont="1" applyFill="1" applyBorder="1" applyAlignment="1">
      <alignment vertical="center" wrapText="1"/>
    </xf>
    <xf numFmtId="0" fontId="70" fillId="12" borderId="1" xfId="0" applyFont="1" applyFill="1" applyBorder="1" applyAlignment="1">
      <alignment horizontal="center" vertical="center"/>
    </xf>
    <xf numFmtId="43" fontId="70" fillId="14" borderId="6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52" fillId="3" borderId="1" xfId="0" applyFont="1" applyFill="1" applyBorder="1" applyAlignment="1">
      <alignment horizontal="center" vertical="center" wrapText="1"/>
    </xf>
    <xf numFmtId="0" fontId="56" fillId="3" borderId="4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50" fillId="3" borderId="1" xfId="0" applyFont="1" applyFill="1" applyBorder="1" applyAlignment="1">
      <alignment vertical="center" wrapText="1"/>
    </xf>
    <xf numFmtId="0" fontId="51" fillId="6" borderId="14" xfId="0" applyFont="1" applyFill="1" applyBorder="1" applyAlignment="1">
      <alignment horizontal="center" vertical="center"/>
    </xf>
    <xf numFmtId="0" fontId="51" fillId="6" borderId="15" xfId="0" applyFont="1" applyFill="1" applyBorder="1" applyAlignment="1">
      <alignment horizontal="center" vertical="center"/>
    </xf>
    <xf numFmtId="0" fontId="51" fillId="6" borderId="16" xfId="0" applyFont="1" applyFill="1" applyBorder="1" applyAlignment="1">
      <alignment horizontal="center" vertical="center"/>
    </xf>
    <xf numFmtId="0" fontId="51" fillId="7" borderId="14" xfId="0" applyFont="1" applyFill="1" applyBorder="1" applyAlignment="1">
      <alignment horizontal="center" vertical="center"/>
    </xf>
    <xf numFmtId="0" fontId="51" fillId="7" borderId="15" xfId="0" applyFont="1" applyFill="1" applyBorder="1" applyAlignment="1">
      <alignment horizontal="center" vertical="center"/>
    </xf>
    <xf numFmtId="0" fontId="51" fillId="7" borderId="16" xfId="0" applyFont="1" applyFill="1" applyBorder="1" applyAlignment="1">
      <alignment horizontal="center" vertical="center"/>
    </xf>
    <xf numFmtId="0" fontId="51" fillId="8" borderId="14" xfId="0" applyFont="1" applyFill="1" applyBorder="1" applyAlignment="1">
      <alignment horizontal="center" vertical="center"/>
    </xf>
    <xf numFmtId="0" fontId="51" fillId="8" borderId="15" xfId="0" applyFont="1" applyFill="1" applyBorder="1" applyAlignment="1">
      <alignment horizontal="center" vertical="center"/>
    </xf>
    <xf numFmtId="0" fontId="51" fillId="8" borderId="16" xfId="0" applyFont="1" applyFill="1" applyBorder="1" applyAlignment="1">
      <alignment horizontal="center" vertical="center"/>
    </xf>
    <xf numFmtId="0" fontId="51" fillId="9" borderId="14" xfId="0" applyFont="1" applyFill="1" applyBorder="1" applyAlignment="1">
      <alignment horizontal="center" vertical="center"/>
    </xf>
    <xf numFmtId="0" fontId="51" fillId="9" borderId="15" xfId="0" applyFont="1" applyFill="1" applyBorder="1" applyAlignment="1">
      <alignment horizontal="center" vertical="center"/>
    </xf>
    <xf numFmtId="0" fontId="51" fillId="9" borderId="16" xfId="0" applyFont="1" applyFill="1" applyBorder="1" applyAlignment="1">
      <alignment horizontal="center" vertical="center"/>
    </xf>
    <xf numFmtId="0" fontId="51" fillId="3" borderId="14" xfId="0" applyFont="1" applyFill="1" applyBorder="1" applyAlignment="1">
      <alignment horizontal="center" vertical="center" wrapText="1"/>
    </xf>
    <xf numFmtId="0" fontId="51" fillId="3" borderId="15" xfId="0" applyFont="1" applyFill="1" applyBorder="1" applyAlignment="1">
      <alignment horizontal="center" vertical="center" wrapText="1"/>
    </xf>
    <xf numFmtId="0" fontId="51" fillId="3" borderId="16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15" borderId="4" xfId="0" applyFont="1" applyFill="1" applyBorder="1" applyAlignment="1">
      <alignment horizontal="center" vertical="center"/>
    </xf>
    <xf numFmtId="0" fontId="48" fillId="15" borderId="6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61" fillId="3" borderId="4" xfId="0" applyFont="1" applyFill="1" applyBorder="1" applyAlignment="1">
      <alignment horizontal="right" vertical="center" wrapText="1"/>
    </xf>
    <xf numFmtId="0" fontId="61" fillId="3" borderId="6" xfId="0" applyFont="1" applyFill="1" applyBorder="1" applyAlignment="1">
      <alignment horizontal="right" vertical="center" wrapText="1"/>
    </xf>
    <xf numFmtId="0" fontId="61" fillId="0" borderId="4" xfId="0" applyFont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 wrapText="1"/>
    </xf>
    <xf numFmtId="0" fontId="52" fillId="0" borderId="0" xfId="0" applyFont="1" applyAlignment="1">
      <alignment horizontal="center"/>
    </xf>
    <xf numFmtId="0" fontId="74" fillId="2" borderId="4" xfId="0" applyFont="1" applyFill="1" applyBorder="1" applyAlignment="1">
      <alignment horizontal="left" vertical="center" wrapText="1"/>
    </xf>
    <xf numFmtId="0" fontId="74" fillId="2" borderId="6" xfId="0" applyFont="1" applyFill="1" applyBorder="1" applyAlignment="1">
      <alignment horizontal="left" vertical="center" wrapText="1"/>
    </xf>
    <xf numFmtId="0" fontId="74" fillId="2" borderId="4" xfId="0" applyFont="1" applyFill="1" applyBorder="1" applyAlignment="1">
      <alignment horizontal="center" vertical="center" wrapText="1"/>
    </xf>
    <xf numFmtId="0" fontId="74" fillId="2" borderId="6" xfId="0" applyFont="1" applyFill="1" applyBorder="1" applyAlignment="1">
      <alignment horizontal="center" vertical="center" wrapText="1"/>
    </xf>
    <xf numFmtId="0" fontId="74" fillId="3" borderId="4" xfId="0" applyFont="1" applyFill="1" applyBorder="1" applyAlignment="1">
      <alignment horizontal="right" vertical="center" wrapText="1"/>
    </xf>
    <xf numFmtId="0" fontId="74" fillId="3" borderId="6" xfId="0" applyFont="1" applyFill="1" applyBorder="1" applyAlignment="1">
      <alignment horizontal="right" vertical="center" wrapText="1"/>
    </xf>
    <xf numFmtId="0" fontId="73" fillId="0" borderId="3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left" vertical="center" wrapText="1"/>
    </xf>
    <xf numFmtId="0" fontId="74" fillId="0" borderId="4" xfId="0" applyFont="1" applyBorder="1" applyAlignment="1">
      <alignment horizontal="left" vertical="center" wrapText="1"/>
    </xf>
    <xf numFmtId="0" fontId="74" fillId="0" borderId="6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center" vertical="center"/>
    </xf>
    <xf numFmtId="0" fontId="79" fillId="3" borderId="4" xfId="0" applyFont="1" applyFill="1" applyBorder="1" applyAlignment="1">
      <alignment horizontal="right" vertical="center" wrapText="1"/>
    </xf>
    <xf numFmtId="0" fontId="79" fillId="3" borderId="6" xfId="0" applyFont="1" applyFill="1" applyBorder="1" applyAlignment="1">
      <alignment horizontal="right" vertical="center" wrapText="1"/>
    </xf>
    <xf numFmtId="0" fontId="74" fillId="13" borderId="4" xfId="0" applyFont="1" applyFill="1" applyBorder="1" applyAlignment="1">
      <alignment horizontal="right" vertical="center" wrapText="1"/>
    </xf>
    <xf numFmtId="0" fontId="74" fillId="13" borderId="6" xfId="0" applyFont="1" applyFill="1" applyBorder="1" applyAlignment="1">
      <alignment horizontal="right" vertical="center" wrapText="1"/>
    </xf>
    <xf numFmtId="0" fontId="70" fillId="14" borderId="4" xfId="0" applyFont="1" applyFill="1" applyBorder="1" applyAlignment="1">
      <alignment horizontal="center"/>
    </xf>
    <xf numFmtId="0" fontId="70" fillId="14" borderId="6" xfId="0" applyFont="1" applyFill="1" applyBorder="1" applyAlignment="1">
      <alignment horizontal="center"/>
    </xf>
    <xf numFmtId="0" fontId="70" fillId="0" borderId="0" xfId="0" applyFont="1" applyAlignment="1">
      <alignment horizontal="left"/>
    </xf>
    <xf numFmtId="165" fontId="74" fillId="0" borderId="4" xfId="0" applyNumberFormat="1" applyFont="1" applyBorder="1" applyAlignment="1">
      <alignment horizontal="center" vertical="center" wrapText="1"/>
    </xf>
    <xf numFmtId="165" fontId="74" fillId="0" borderId="5" xfId="0" applyNumberFormat="1" applyFont="1" applyBorder="1" applyAlignment="1">
      <alignment horizontal="center" vertical="center" wrapText="1"/>
    </xf>
    <xf numFmtId="0" fontId="76" fillId="0" borderId="4" xfId="0" applyFont="1" applyBorder="1" applyAlignment="1">
      <alignment horizontal="left" vertical="center" wrapText="1"/>
    </xf>
    <xf numFmtId="0" fontId="76" fillId="0" borderId="6" xfId="0" applyFont="1" applyBorder="1" applyAlignment="1">
      <alignment horizontal="left" vertical="center" wrapText="1"/>
    </xf>
    <xf numFmtId="165" fontId="73" fillId="0" borderId="3" xfId="0" applyNumberFormat="1" applyFont="1" applyBorder="1" applyAlignment="1">
      <alignment horizontal="center" vertical="center" wrapText="1"/>
    </xf>
    <xf numFmtId="165" fontId="73" fillId="0" borderId="11" xfId="0" applyNumberFormat="1" applyFont="1" applyBorder="1" applyAlignment="1">
      <alignment horizontal="center" vertical="center" wrapText="1"/>
    </xf>
    <xf numFmtId="165" fontId="73" fillId="0" borderId="10" xfId="0" applyNumberFormat="1" applyFont="1" applyBorder="1" applyAlignment="1">
      <alignment horizontal="center" vertical="center" wrapText="1"/>
    </xf>
    <xf numFmtId="165" fontId="74" fillId="0" borderId="4" xfId="0" applyNumberFormat="1" applyFont="1" applyBorder="1" applyAlignment="1">
      <alignment horizontal="left" vertical="center" wrapText="1"/>
    </xf>
    <xf numFmtId="165" fontId="74" fillId="0" borderId="5" xfId="0" applyNumberFormat="1" applyFont="1" applyBorder="1" applyAlignment="1">
      <alignment horizontal="left" vertical="center" wrapText="1"/>
    </xf>
    <xf numFmtId="165" fontId="74" fillId="0" borderId="6" xfId="0" applyNumberFormat="1" applyFont="1" applyBorder="1" applyAlignment="1">
      <alignment horizontal="left" vertical="center" wrapText="1"/>
    </xf>
    <xf numFmtId="0" fontId="70" fillId="14" borderId="4" xfId="0" applyFont="1" applyFill="1" applyBorder="1" applyAlignment="1">
      <alignment horizontal="center" vertical="center"/>
    </xf>
    <xf numFmtId="0" fontId="70" fillId="14" borderId="6" xfId="0" applyFont="1" applyFill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72" fillId="0" borderId="4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43" fontId="72" fillId="0" borderId="2" xfId="1" applyFont="1" applyBorder="1" applyAlignment="1">
      <alignment horizontal="right"/>
    </xf>
    <xf numFmtId="43" fontId="81" fillId="0" borderId="3" xfId="1" applyFont="1" applyBorder="1" applyAlignment="1">
      <alignment horizontal="center" vertical="center"/>
    </xf>
    <xf numFmtId="43" fontId="81" fillId="0" borderId="10" xfId="1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72" fillId="0" borderId="13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3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46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76" fillId="2" borderId="6" xfId="0" applyFont="1" applyFill="1" applyBorder="1" applyAlignment="1">
      <alignment vertical="center" wrapText="1"/>
    </xf>
    <xf numFmtId="43" fontId="76" fillId="2" borderId="1" xfId="1" applyFont="1" applyFill="1" applyBorder="1" applyAlignment="1">
      <alignment vertical="center" wrapText="1"/>
    </xf>
    <xf numFmtId="10" fontId="81" fillId="2" borderId="1" xfId="0" applyNumberFormat="1" applyFont="1" applyFill="1" applyBorder="1" applyAlignment="1">
      <alignment horizontal="right" vertical="center" wrapText="1"/>
    </xf>
    <xf numFmtId="0" fontId="73" fillId="2" borderId="6" xfId="0" applyFont="1" applyFill="1" applyBorder="1" applyAlignment="1">
      <alignment horizontal="left" vertical="center" wrapText="1"/>
    </xf>
    <xf numFmtId="165" fontId="74" fillId="2" borderId="1" xfId="0" applyNumberFormat="1" applyFont="1" applyFill="1" applyBorder="1" applyAlignment="1">
      <alignment horizontal="center" vertical="center" wrapText="1"/>
    </xf>
    <xf numFmtId="43" fontId="76" fillId="2" borderId="6" xfId="1" applyFont="1" applyFill="1" applyBorder="1" applyAlignment="1">
      <alignment vertical="center" wrapText="1"/>
    </xf>
    <xf numFmtId="2" fontId="82" fillId="2" borderId="0" xfId="0" applyNumberFormat="1" applyFont="1" applyFill="1" applyAlignment="1">
      <alignment vertical="center" wrapText="1"/>
    </xf>
    <xf numFmtId="0" fontId="69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FFFF00"/>
      <color rgb="FFFFCC99"/>
      <color rgb="FF66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60613</xdr:colOff>
      <xdr:row>0</xdr:row>
      <xdr:rowOff>85726</xdr:rowOff>
    </xdr:from>
    <xdr:to>
      <xdr:col>5</xdr:col>
      <xdr:colOff>371475</xdr:colOff>
      <xdr:row>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7FC496-A982-490B-BE35-B0C5F18F51DA}"/>
            </a:ext>
          </a:extLst>
        </xdr:cNvPr>
        <xdr:cNvSpPr txBox="1"/>
      </xdr:nvSpPr>
      <xdr:spPr>
        <a:xfrm>
          <a:off x="60613" y="85726"/>
          <a:ext cx="3930362" cy="723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Nikosh" panose="02000000000000000000" pitchFamily="2" charset="0"/>
              <a:cs typeface="Nikosh" panose="02000000000000000000" pitchFamily="2" charset="0"/>
            </a:rPr>
            <a:t>প্রকল্পের</a:t>
          </a:r>
          <a:r>
            <a:rPr lang="en-US" sz="1100" baseline="0">
              <a:latin typeface="Nikosh" panose="02000000000000000000" pitchFamily="2" charset="0"/>
              <a:cs typeface="Nikosh" panose="02000000000000000000" pitchFamily="2" charset="0"/>
            </a:rPr>
            <a:t> নাম: “ হায়ার এডুকেশন এক্সিলারেশন এন্ড ট্রান্সফরমেশন (হিট)” শীর্ষক  প্রকল্প</a:t>
          </a:r>
        </a:p>
        <a:p>
          <a:r>
            <a:rPr lang="en-US" sz="1100" baseline="0">
              <a:latin typeface="Nikosh" panose="02000000000000000000" pitchFamily="2" charset="0"/>
              <a:cs typeface="Nikosh" panose="02000000000000000000" pitchFamily="2" charset="0"/>
            </a:rPr>
            <a:t>অনুমোদনের পর্যায়: অনুমোদিত</a:t>
          </a:r>
        </a:p>
        <a:p>
          <a:r>
            <a:rPr lang="en-US" sz="1100" baseline="0">
              <a:latin typeface="Nikosh" panose="02000000000000000000" pitchFamily="2" charset="0"/>
              <a:cs typeface="Nikosh" panose="02000000000000000000" pitchFamily="2" charset="0"/>
            </a:rPr>
            <a:t>বাস্তবায়ন কাল: জুলাই ২০২৩-জুন ২০২৮ পর্যন্ত</a:t>
          </a:r>
        </a:p>
        <a:p>
          <a:r>
            <a:rPr lang="en-US" sz="1100" baseline="0">
              <a:latin typeface="Nikosh" panose="02000000000000000000" pitchFamily="2" charset="0"/>
              <a:cs typeface="Nikosh" panose="02000000000000000000" pitchFamily="2" charset="0"/>
            </a:rPr>
            <a:t>২০২৩-২৪ অর্থবছরের আরএডিপি বরাদ্দ মোট: ৩০.০০ লক্ষ টাকা </a:t>
          </a:r>
          <a:endParaRPr lang="en-US" sz="1100">
            <a:latin typeface="Nikosh" panose="02000000000000000000" pitchFamily="2" charset="0"/>
            <a:cs typeface="Nikosh" panose="02000000000000000000" pitchFamily="2" charset="0"/>
          </a:endParaRPr>
        </a:p>
      </xdr:txBody>
    </xdr:sp>
    <xdr:clientData/>
  </xdr:twoCellAnchor>
  <xdr:twoCellAnchor>
    <xdr:from>
      <xdr:col>30</xdr:col>
      <xdr:colOff>342900</xdr:colOff>
      <xdr:row>0</xdr:row>
      <xdr:rowOff>142875</xdr:rowOff>
    </xdr:from>
    <xdr:to>
      <xdr:col>31</xdr:col>
      <xdr:colOff>333375</xdr:colOff>
      <xdr:row>1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BBDD38-B835-443C-9ACF-FEE94A4E273C}"/>
            </a:ext>
          </a:extLst>
        </xdr:cNvPr>
        <xdr:cNvSpPr txBox="1"/>
      </xdr:nvSpPr>
      <xdr:spPr>
        <a:xfrm>
          <a:off x="11563350" y="142875"/>
          <a:ext cx="6000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latin typeface="Nikosh" panose="02000000000000000000" pitchFamily="2" charset="0"/>
              <a:cs typeface="Nikosh" panose="02000000000000000000" pitchFamily="2" charset="0"/>
            </a:rPr>
            <a:t>সংলগ্নী-১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G72"/>
  <sheetViews>
    <sheetView zoomScaleNormal="100" workbookViewId="0">
      <selection activeCell="J45" sqref="J45"/>
    </sheetView>
  </sheetViews>
  <sheetFormatPr defaultRowHeight="15.75" x14ac:dyDescent="0.25"/>
  <cols>
    <col min="3" max="3" width="4" customWidth="1"/>
    <col min="4" max="4" width="9.140625" style="103" customWidth="1"/>
    <col min="5" max="5" width="27.5703125" customWidth="1"/>
    <col min="6" max="6" width="5.5703125" customWidth="1"/>
    <col min="7" max="7" width="5.28515625" customWidth="1"/>
    <col min="8" max="8" width="5.7109375" hidden="1" customWidth="1"/>
    <col min="9" max="9" width="6.28515625" customWidth="1"/>
    <col min="10" max="10" width="6.7109375" style="200" customWidth="1"/>
    <col min="11" max="11" width="5.85546875" style="201" customWidth="1"/>
    <col min="12" max="12" width="5.7109375" style="201" hidden="1" customWidth="1"/>
    <col min="13" max="13" width="6" style="202" customWidth="1"/>
    <col min="14" max="14" width="6.140625" style="200" customWidth="1"/>
    <col min="15" max="15" width="5.28515625" style="201" customWidth="1"/>
    <col min="16" max="16" width="6.140625" style="201" hidden="1" customWidth="1"/>
    <col min="17" max="17" width="6.5703125" style="202" customWidth="1"/>
    <col min="18" max="18" width="5.7109375" style="200" customWidth="1"/>
    <col min="19" max="19" width="5.5703125" style="201" customWidth="1"/>
    <col min="20" max="20" width="6" style="201" hidden="1" customWidth="1"/>
    <col min="21" max="21" width="5.85546875" style="202" customWidth="1"/>
    <col min="22" max="22" width="5.85546875" style="200" customWidth="1"/>
    <col min="23" max="23" width="6.85546875" style="201" hidden="1" customWidth="1"/>
    <col min="24" max="24" width="5.7109375" style="201" customWidth="1"/>
    <col min="25" max="25" width="1" style="201" hidden="1" customWidth="1"/>
    <col min="26" max="26" width="6.140625" style="202" customWidth="1"/>
    <col min="27" max="27" width="9" customWidth="1"/>
    <col min="28" max="28" width="9" style="113" bestFit="1" customWidth="1"/>
    <col min="29" max="29" width="9" style="113" customWidth="1"/>
    <col min="30" max="30" width="9" style="113" bestFit="1" customWidth="1"/>
    <col min="31" max="31" width="9" style="113" customWidth="1"/>
    <col min="32" max="32" width="8.85546875" style="113"/>
    <col min="33" max="33" width="9" bestFit="1" customWidth="1"/>
  </cols>
  <sheetData>
    <row r="1" spans="3:32" ht="11.45" customHeight="1" x14ac:dyDescent="0.25">
      <c r="D1" s="109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2" t="s">
        <v>141</v>
      </c>
    </row>
    <row r="2" spans="3:32" s="115" customFormat="1" ht="37.15" customHeight="1" x14ac:dyDescent="0.2">
      <c r="C2" s="114"/>
      <c r="D2" s="362" t="s">
        <v>142</v>
      </c>
      <c r="E2" s="362"/>
      <c r="F2" s="363" t="s">
        <v>143</v>
      </c>
      <c r="G2" s="364"/>
      <c r="H2" s="364"/>
      <c r="I2" s="365"/>
      <c r="J2" s="366" t="s">
        <v>144</v>
      </c>
      <c r="K2" s="367"/>
      <c r="L2" s="367"/>
      <c r="M2" s="368"/>
      <c r="N2" s="369" t="s">
        <v>145</v>
      </c>
      <c r="O2" s="370"/>
      <c r="P2" s="370"/>
      <c r="Q2" s="371"/>
      <c r="R2" s="372" t="s">
        <v>146</v>
      </c>
      <c r="S2" s="373"/>
      <c r="T2" s="373"/>
      <c r="U2" s="374"/>
      <c r="V2" s="375" t="s">
        <v>147</v>
      </c>
      <c r="W2" s="376"/>
      <c r="X2" s="376"/>
      <c r="Y2" s="376"/>
      <c r="Z2" s="377"/>
      <c r="AB2" s="359" t="s">
        <v>148</v>
      </c>
      <c r="AC2" s="359"/>
      <c r="AD2" s="359"/>
      <c r="AE2" s="359"/>
      <c r="AF2" s="359"/>
    </row>
    <row r="3" spans="3:32" s="115" customFormat="1" ht="32.450000000000003" customHeight="1" x14ac:dyDescent="0.2">
      <c r="C3" s="116" t="s">
        <v>149</v>
      </c>
      <c r="D3" s="117" t="s">
        <v>150</v>
      </c>
      <c r="E3" s="116" t="s">
        <v>81</v>
      </c>
      <c r="F3" s="118" t="s">
        <v>82</v>
      </c>
      <c r="G3" s="119" t="s">
        <v>83</v>
      </c>
      <c r="H3" s="119" t="s">
        <v>151</v>
      </c>
      <c r="I3" s="120" t="s">
        <v>84</v>
      </c>
      <c r="J3" s="121" t="s">
        <v>82</v>
      </c>
      <c r="K3" s="122" t="s">
        <v>83</v>
      </c>
      <c r="L3" s="122" t="s">
        <v>151</v>
      </c>
      <c r="M3" s="123" t="s">
        <v>84</v>
      </c>
      <c r="N3" s="124" t="s">
        <v>82</v>
      </c>
      <c r="O3" s="125" t="s">
        <v>83</v>
      </c>
      <c r="P3" s="125" t="s">
        <v>151</v>
      </c>
      <c r="Q3" s="126" t="s">
        <v>84</v>
      </c>
      <c r="R3" s="127" t="s">
        <v>82</v>
      </c>
      <c r="S3" s="128" t="s">
        <v>83</v>
      </c>
      <c r="T3" s="128" t="s">
        <v>151</v>
      </c>
      <c r="U3" s="129" t="s">
        <v>84</v>
      </c>
      <c r="V3" s="130" t="s">
        <v>82</v>
      </c>
      <c r="W3" s="131" t="s">
        <v>152</v>
      </c>
      <c r="X3" s="131" t="s">
        <v>83</v>
      </c>
      <c r="Y3" s="131" t="s">
        <v>153</v>
      </c>
      <c r="Z3" s="132" t="s">
        <v>84</v>
      </c>
      <c r="AB3" s="133" t="s">
        <v>82</v>
      </c>
      <c r="AC3" s="133" t="s">
        <v>152</v>
      </c>
      <c r="AD3" s="133" t="s">
        <v>154</v>
      </c>
      <c r="AE3" s="133" t="s">
        <v>153</v>
      </c>
      <c r="AF3" s="133" t="s">
        <v>84</v>
      </c>
    </row>
    <row r="4" spans="3:32" s="115" customFormat="1" ht="25.15" hidden="1" customHeight="1" x14ac:dyDescent="0.2">
      <c r="C4" s="116">
        <v>1</v>
      </c>
      <c r="D4" s="117">
        <v>2</v>
      </c>
      <c r="E4" s="116">
        <v>3</v>
      </c>
      <c r="F4" s="118">
        <v>4</v>
      </c>
      <c r="G4" s="119">
        <v>5</v>
      </c>
      <c r="H4" s="119">
        <v>6</v>
      </c>
      <c r="I4" s="120" t="s">
        <v>155</v>
      </c>
      <c r="J4" s="121">
        <v>8</v>
      </c>
      <c r="K4" s="122">
        <v>9</v>
      </c>
      <c r="L4" s="122">
        <v>10</v>
      </c>
      <c r="M4" s="123" t="s">
        <v>156</v>
      </c>
      <c r="N4" s="124">
        <v>12</v>
      </c>
      <c r="O4" s="125">
        <v>13</v>
      </c>
      <c r="P4" s="125">
        <v>14</v>
      </c>
      <c r="Q4" s="126" t="s">
        <v>157</v>
      </c>
      <c r="R4" s="127">
        <v>16</v>
      </c>
      <c r="S4" s="128">
        <v>17</v>
      </c>
      <c r="T4" s="128">
        <v>18</v>
      </c>
      <c r="U4" s="129" t="s">
        <v>158</v>
      </c>
      <c r="V4" s="130">
        <v>20</v>
      </c>
      <c r="W4" s="131"/>
      <c r="X4" s="131">
        <v>21</v>
      </c>
      <c r="Y4" s="131">
        <v>22</v>
      </c>
      <c r="Z4" s="132" t="s">
        <v>159</v>
      </c>
      <c r="AB4" s="133">
        <v>20</v>
      </c>
      <c r="AC4" s="133"/>
      <c r="AD4" s="133">
        <v>21</v>
      </c>
      <c r="AE4" s="133">
        <v>22</v>
      </c>
      <c r="AF4" s="133" t="s">
        <v>159</v>
      </c>
    </row>
    <row r="5" spans="3:32" s="115" customFormat="1" ht="25.15" customHeight="1" x14ac:dyDescent="0.2">
      <c r="C5" s="134">
        <v>1</v>
      </c>
      <c r="D5" s="135">
        <v>3111101</v>
      </c>
      <c r="E5" s="136" t="s">
        <v>160</v>
      </c>
      <c r="F5" s="137">
        <v>20</v>
      </c>
      <c r="G5" s="138"/>
      <c r="H5" s="138"/>
      <c r="I5" s="139">
        <f t="shared" ref="I5:I54" si="0">SUM(F5:H5)</f>
        <v>20</v>
      </c>
      <c r="J5" s="140">
        <v>2</v>
      </c>
      <c r="K5" s="141"/>
      <c r="L5" s="141"/>
      <c r="M5" s="142">
        <f t="shared" ref="M5:M54" si="1">SUM(J5:L5)</f>
        <v>2</v>
      </c>
      <c r="N5" s="143">
        <v>2</v>
      </c>
      <c r="O5" s="144"/>
      <c r="P5" s="144"/>
      <c r="Q5" s="145">
        <f t="shared" ref="Q5:Q54" si="2">SUM(N5:P5)</f>
        <v>2</v>
      </c>
      <c r="R5" s="146">
        <v>1</v>
      </c>
      <c r="S5" s="147"/>
      <c r="T5" s="147"/>
      <c r="U5" s="148">
        <f t="shared" ref="U5:U54" si="3">SUM(R5:T5)</f>
        <v>1</v>
      </c>
      <c r="V5" s="149">
        <f t="shared" ref="V5:V54" si="4">F5+J5+N5+R5</f>
        <v>25</v>
      </c>
      <c r="W5" s="150"/>
      <c r="X5" s="150">
        <f t="shared" ref="X5:Z36" si="5">G5+K5+O5+S5</f>
        <v>0</v>
      </c>
      <c r="Y5" s="150">
        <f t="shared" si="5"/>
        <v>0</v>
      </c>
      <c r="Z5" s="151">
        <f t="shared" si="5"/>
        <v>25</v>
      </c>
      <c r="AB5" s="152">
        <f>V5*100</f>
        <v>2500</v>
      </c>
      <c r="AC5" s="152">
        <f t="shared" ref="AC5:AF20" si="6">W5*100</f>
        <v>0</v>
      </c>
      <c r="AD5" s="152">
        <f t="shared" si="6"/>
        <v>0</v>
      </c>
      <c r="AE5" s="152">
        <f t="shared" si="6"/>
        <v>0</v>
      </c>
      <c r="AF5" s="152">
        <f>Z5*100</f>
        <v>2500</v>
      </c>
    </row>
    <row r="6" spans="3:32" s="115" customFormat="1" ht="25.15" customHeight="1" x14ac:dyDescent="0.2">
      <c r="C6" s="134">
        <v>2</v>
      </c>
      <c r="D6" s="135">
        <v>3111201</v>
      </c>
      <c r="E6" s="136" t="s">
        <v>161</v>
      </c>
      <c r="F6" s="137"/>
      <c r="G6" s="138"/>
      <c r="H6" s="138"/>
      <c r="I6" s="139">
        <f t="shared" si="0"/>
        <v>0</v>
      </c>
      <c r="J6" s="140">
        <v>0.8</v>
      </c>
      <c r="K6" s="141"/>
      <c r="L6" s="141"/>
      <c r="M6" s="142">
        <f t="shared" si="1"/>
        <v>0.8</v>
      </c>
      <c r="N6" s="143">
        <v>0.88</v>
      </c>
      <c r="O6" s="144"/>
      <c r="P6" s="144"/>
      <c r="Q6" s="145">
        <f t="shared" si="2"/>
        <v>0.88</v>
      </c>
      <c r="R6" s="146">
        <v>0.8</v>
      </c>
      <c r="S6" s="147"/>
      <c r="T6" s="147"/>
      <c r="U6" s="148">
        <f t="shared" si="3"/>
        <v>0.8</v>
      </c>
      <c r="V6" s="149">
        <f t="shared" si="4"/>
        <v>2.4800000000000004</v>
      </c>
      <c r="W6" s="150"/>
      <c r="X6" s="150">
        <f t="shared" si="5"/>
        <v>0</v>
      </c>
      <c r="Y6" s="150">
        <f t="shared" si="5"/>
        <v>0</v>
      </c>
      <c r="Z6" s="151">
        <f t="shared" si="5"/>
        <v>2.4800000000000004</v>
      </c>
      <c r="AB6" s="152">
        <f t="shared" ref="AB6:AF67" si="7">V6*100</f>
        <v>248.00000000000006</v>
      </c>
      <c r="AC6" s="152">
        <f t="shared" si="6"/>
        <v>0</v>
      </c>
      <c r="AD6" s="152">
        <f t="shared" si="6"/>
        <v>0</v>
      </c>
      <c r="AE6" s="152">
        <f t="shared" si="6"/>
        <v>0</v>
      </c>
      <c r="AF6" s="152">
        <f t="shared" si="6"/>
        <v>248.00000000000006</v>
      </c>
    </row>
    <row r="7" spans="3:32" s="115" customFormat="1" ht="25.15" customHeight="1" x14ac:dyDescent="0.2">
      <c r="C7" s="134">
        <v>3</v>
      </c>
      <c r="D7" s="135">
        <v>3111302</v>
      </c>
      <c r="E7" s="136" t="s">
        <v>162</v>
      </c>
      <c r="F7" s="137">
        <v>0.8</v>
      </c>
      <c r="G7" s="138"/>
      <c r="H7" s="138"/>
      <c r="I7" s="139">
        <f t="shared" si="0"/>
        <v>0.8</v>
      </c>
      <c r="J7" s="140">
        <v>1.2</v>
      </c>
      <c r="K7" s="141"/>
      <c r="L7" s="141"/>
      <c r="M7" s="142">
        <f t="shared" si="1"/>
        <v>1.2</v>
      </c>
      <c r="N7" s="143">
        <v>1.35</v>
      </c>
      <c r="O7" s="144"/>
      <c r="P7" s="144"/>
      <c r="Q7" s="145">
        <f t="shared" si="2"/>
        <v>1.35</v>
      </c>
      <c r="R7" s="146">
        <v>1.2</v>
      </c>
      <c r="S7" s="147"/>
      <c r="T7" s="147"/>
      <c r="U7" s="148">
        <f t="shared" si="3"/>
        <v>1.2</v>
      </c>
      <c r="V7" s="149">
        <f t="shared" si="4"/>
        <v>4.55</v>
      </c>
      <c r="W7" s="150"/>
      <c r="X7" s="150">
        <f t="shared" si="5"/>
        <v>0</v>
      </c>
      <c r="Y7" s="150">
        <f t="shared" si="5"/>
        <v>0</v>
      </c>
      <c r="Z7" s="151">
        <f t="shared" si="5"/>
        <v>4.55</v>
      </c>
      <c r="AB7" s="152">
        <f t="shared" si="7"/>
        <v>455</v>
      </c>
      <c r="AC7" s="152">
        <f t="shared" si="6"/>
        <v>0</v>
      </c>
      <c r="AD7" s="152">
        <f t="shared" si="6"/>
        <v>0</v>
      </c>
      <c r="AE7" s="152">
        <f t="shared" si="6"/>
        <v>0</v>
      </c>
      <c r="AF7" s="152">
        <f t="shared" si="6"/>
        <v>455</v>
      </c>
    </row>
    <row r="8" spans="3:32" s="115" customFormat="1" ht="25.15" customHeight="1" x14ac:dyDescent="0.2">
      <c r="C8" s="134">
        <v>4</v>
      </c>
      <c r="D8" s="135">
        <v>3111306</v>
      </c>
      <c r="E8" s="136" t="s">
        <v>163</v>
      </c>
      <c r="F8" s="137">
        <v>0.3</v>
      </c>
      <c r="G8" s="138"/>
      <c r="H8" s="138"/>
      <c r="I8" s="139">
        <f t="shared" si="0"/>
        <v>0.3</v>
      </c>
      <c r="J8" s="140">
        <v>0.4</v>
      </c>
      <c r="K8" s="141"/>
      <c r="L8" s="141"/>
      <c r="M8" s="142">
        <f t="shared" si="1"/>
        <v>0.4</v>
      </c>
      <c r="N8" s="143">
        <v>0.45</v>
      </c>
      <c r="O8" s="144"/>
      <c r="P8" s="144"/>
      <c r="Q8" s="145">
        <f t="shared" si="2"/>
        <v>0.45</v>
      </c>
      <c r="R8" s="146">
        <v>0.4</v>
      </c>
      <c r="S8" s="147"/>
      <c r="T8" s="147"/>
      <c r="U8" s="148">
        <f t="shared" si="3"/>
        <v>0.4</v>
      </c>
      <c r="V8" s="149">
        <f t="shared" si="4"/>
        <v>1.5499999999999998</v>
      </c>
      <c r="W8" s="150"/>
      <c r="X8" s="150">
        <f t="shared" si="5"/>
        <v>0</v>
      </c>
      <c r="Y8" s="150">
        <f t="shared" si="5"/>
        <v>0</v>
      </c>
      <c r="Z8" s="151">
        <f t="shared" si="5"/>
        <v>1.5499999999999998</v>
      </c>
      <c r="AB8" s="152">
        <f t="shared" si="7"/>
        <v>154.99999999999997</v>
      </c>
      <c r="AC8" s="152">
        <f t="shared" si="6"/>
        <v>0</v>
      </c>
      <c r="AD8" s="152">
        <f t="shared" si="6"/>
        <v>0</v>
      </c>
      <c r="AE8" s="152">
        <f t="shared" si="6"/>
        <v>0</v>
      </c>
      <c r="AF8" s="152">
        <f t="shared" si="6"/>
        <v>154.99999999999997</v>
      </c>
    </row>
    <row r="9" spans="3:32" s="115" customFormat="1" ht="25.15" customHeight="1" x14ac:dyDescent="0.2">
      <c r="C9" s="134">
        <v>5</v>
      </c>
      <c r="D9" s="135">
        <v>3111310</v>
      </c>
      <c r="E9" s="136" t="s">
        <v>164</v>
      </c>
      <c r="F9" s="137">
        <v>10</v>
      </c>
      <c r="G9" s="138"/>
      <c r="H9" s="138"/>
      <c r="I9" s="139">
        <f t="shared" si="0"/>
        <v>10</v>
      </c>
      <c r="J9" s="140">
        <v>1</v>
      </c>
      <c r="K9" s="141"/>
      <c r="L9" s="141"/>
      <c r="M9" s="142">
        <f t="shared" si="1"/>
        <v>1</v>
      </c>
      <c r="N9" s="143">
        <v>1</v>
      </c>
      <c r="O9" s="144"/>
      <c r="P9" s="144"/>
      <c r="Q9" s="145">
        <f t="shared" si="2"/>
        <v>1</v>
      </c>
      <c r="R9" s="146">
        <v>0.5</v>
      </c>
      <c r="S9" s="147"/>
      <c r="T9" s="147"/>
      <c r="U9" s="148">
        <f t="shared" si="3"/>
        <v>0.5</v>
      </c>
      <c r="V9" s="149">
        <f t="shared" si="4"/>
        <v>12.5</v>
      </c>
      <c r="W9" s="150"/>
      <c r="X9" s="150">
        <f t="shared" si="5"/>
        <v>0</v>
      </c>
      <c r="Y9" s="150">
        <f t="shared" si="5"/>
        <v>0</v>
      </c>
      <c r="Z9" s="151">
        <f t="shared" si="5"/>
        <v>12.5</v>
      </c>
      <c r="AB9" s="152">
        <f t="shared" si="7"/>
        <v>1250</v>
      </c>
      <c r="AC9" s="152">
        <f t="shared" si="6"/>
        <v>0</v>
      </c>
      <c r="AD9" s="152">
        <f t="shared" si="6"/>
        <v>0</v>
      </c>
      <c r="AE9" s="152">
        <f t="shared" si="6"/>
        <v>0</v>
      </c>
      <c r="AF9" s="152">
        <f t="shared" si="6"/>
        <v>1250</v>
      </c>
    </row>
    <row r="10" spans="3:32" s="115" customFormat="1" ht="25.15" customHeight="1" x14ac:dyDescent="0.2">
      <c r="C10" s="134">
        <v>6</v>
      </c>
      <c r="D10" s="135">
        <v>3111311</v>
      </c>
      <c r="E10" s="136" t="s">
        <v>165</v>
      </c>
      <c r="F10" s="137">
        <v>0.7</v>
      </c>
      <c r="G10" s="138"/>
      <c r="H10" s="138"/>
      <c r="I10" s="139">
        <f t="shared" si="0"/>
        <v>0.7</v>
      </c>
      <c r="J10" s="140">
        <v>0.4</v>
      </c>
      <c r="K10" s="141"/>
      <c r="L10" s="141"/>
      <c r="M10" s="142">
        <f t="shared" si="1"/>
        <v>0.4</v>
      </c>
      <c r="N10" s="143">
        <v>0.4</v>
      </c>
      <c r="O10" s="144"/>
      <c r="P10" s="144"/>
      <c r="Q10" s="145">
        <f t="shared" si="2"/>
        <v>0.4</v>
      </c>
      <c r="R10" s="146">
        <v>0.4</v>
      </c>
      <c r="S10" s="147"/>
      <c r="T10" s="147"/>
      <c r="U10" s="148">
        <f t="shared" si="3"/>
        <v>0.4</v>
      </c>
      <c r="V10" s="149">
        <f t="shared" si="4"/>
        <v>1.9</v>
      </c>
      <c r="W10" s="150"/>
      <c r="X10" s="150">
        <f t="shared" si="5"/>
        <v>0</v>
      </c>
      <c r="Y10" s="150">
        <f t="shared" si="5"/>
        <v>0</v>
      </c>
      <c r="Z10" s="151">
        <f t="shared" si="5"/>
        <v>1.9</v>
      </c>
      <c r="AB10" s="152">
        <f t="shared" si="7"/>
        <v>190</v>
      </c>
      <c r="AC10" s="152">
        <f t="shared" si="6"/>
        <v>0</v>
      </c>
      <c r="AD10" s="152">
        <f t="shared" si="6"/>
        <v>0</v>
      </c>
      <c r="AE10" s="152">
        <f t="shared" si="6"/>
        <v>0</v>
      </c>
      <c r="AF10" s="152">
        <f t="shared" si="6"/>
        <v>190</v>
      </c>
    </row>
    <row r="11" spans="3:32" s="115" customFormat="1" ht="25.15" customHeight="1" x14ac:dyDescent="0.2">
      <c r="C11" s="134">
        <v>7</v>
      </c>
      <c r="D11" s="135">
        <v>3111312</v>
      </c>
      <c r="E11" s="136" t="s">
        <v>166</v>
      </c>
      <c r="F11" s="137">
        <v>0.5</v>
      </c>
      <c r="G11" s="138"/>
      <c r="H11" s="138"/>
      <c r="I11" s="139">
        <f t="shared" si="0"/>
        <v>0.5</v>
      </c>
      <c r="J11" s="140">
        <v>0.8</v>
      </c>
      <c r="K11" s="141"/>
      <c r="L11" s="141"/>
      <c r="M11" s="142">
        <f t="shared" si="1"/>
        <v>0.8</v>
      </c>
      <c r="N11" s="143">
        <v>0.9</v>
      </c>
      <c r="O11" s="144"/>
      <c r="P11" s="144"/>
      <c r="Q11" s="145">
        <f t="shared" si="2"/>
        <v>0.9</v>
      </c>
      <c r="R11" s="146">
        <v>0.7</v>
      </c>
      <c r="S11" s="147"/>
      <c r="T11" s="147"/>
      <c r="U11" s="148">
        <f t="shared" si="3"/>
        <v>0.7</v>
      </c>
      <c r="V11" s="149">
        <f t="shared" si="4"/>
        <v>2.9000000000000004</v>
      </c>
      <c r="W11" s="150"/>
      <c r="X11" s="150">
        <f t="shared" si="5"/>
        <v>0</v>
      </c>
      <c r="Y11" s="150">
        <f t="shared" si="5"/>
        <v>0</v>
      </c>
      <c r="Z11" s="151">
        <f t="shared" si="5"/>
        <v>2.9000000000000004</v>
      </c>
      <c r="AB11" s="152">
        <f t="shared" si="7"/>
        <v>290.00000000000006</v>
      </c>
      <c r="AC11" s="152">
        <f t="shared" si="6"/>
        <v>0</v>
      </c>
      <c r="AD11" s="152">
        <f t="shared" si="6"/>
        <v>0</v>
      </c>
      <c r="AE11" s="152">
        <f t="shared" si="6"/>
        <v>0</v>
      </c>
      <c r="AF11" s="152">
        <f t="shared" si="6"/>
        <v>290.00000000000006</v>
      </c>
    </row>
    <row r="12" spans="3:32" s="115" customFormat="1" ht="25.15" customHeight="1" x14ac:dyDescent="0.2">
      <c r="C12" s="134">
        <v>8</v>
      </c>
      <c r="D12" s="135">
        <v>3111313</v>
      </c>
      <c r="E12" s="136" t="s">
        <v>167</v>
      </c>
      <c r="F12" s="137"/>
      <c r="G12" s="138"/>
      <c r="H12" s="138"/>
      <c r="I12" s="139">
        <f t="shared" si="0"/>
        <v>0</v>
      </c>
      <c r="J12" s="140">
        <v>2.4</v>
      </c>
      <c r="K12" s="141"/>
      <c r="L12" s="141"/>
      <c r="M12" s="142">
        <f t="shared" si="1"/>
        <v>2.4</v>
      </c>
      <c r="N12" s="143">
        <v>2.7</v>
      </c>
      <c r="O12" s="144"/>
      <c r="P12" s="144"/>
      <c r="Q12" s="145">
        <f t="shared" si="2"/>
        <v>2.7</v>
      </c>
      <c r="R12" s="146">
        <v>2.2999999999999998</v>
      </c>
      <c r="S12" s="147"/>
      <c r="T12" s="147"/>
      <c r="U12" s="148">
        <f t="shared" si="3"/>
        <v>2.2999999999999998</v>
      </c>
      <c r="V12" s="149">
        <f t="shared" si="4"/>
        <v>7.3999999999999995</v>
      </c>
      <c r="W12" s="150"/>
      <c r="X12" s="150">
        <f t="shared" si="5"/>
        <v>0</v>
      </c>
      <c r="Y12" s="150">
        <f t="shared" si="5"/>
        <v>0</v>
      </c>
      <c r="Z12" s="151">
        <f t="shared" si="5"/>
        <v>7.3999999999999995</v>
      </c>
      <c r="AB12" s="152">
        <f t="shared" si="7"/>
        <v>740</v>
      </c>
      <c r="AC12" s="152">
        <f t="shared" si="6"/>
        <v>0</v>
      </c>
      <c r="AD12" s="152">
        <f t="shared" si="6"/>
        <v>0</v>
      </c>
      <c r="AE12" s="152">
        <f t="shared" si="6"/>
        <v>0</v>
      </c>
      <c r="AF12" s="152">
        <f t="shared" si="6"/>
        <v>740</v>
      </c>
    </row>
    <row r="13" spans="3:32" s="115" customFormat="1" ht="25.15" customHeight="1" x14ac:dyDescent="0.2">
      <c r="C13" s="134">
        <v>9</v>
      </c>
      <c r="D13" s="135">
        <v>3111325</v>
      </c>
      <c r="E13" s="136" t="s">
        <v>168</v>
      </c>
      <c r="F13" s="137">
        <v>5</v>
      </c>
      <c r="G13" s="138"/>
      <c r="H13" s="138"/>
      <c r="I13" s="139">
        <f t="shared" si="0"/>
        <v>5</v>
      </c>
      <c r="J13" s="140">
        <v>0.5</v>
      </c>
      <c r="K13" s="141"/>
      <c r="L13" s="141"/>
      <c r="M13" s="142">
        <f t="shared" si="1"/>
        <v>0.5</v>
      </c>
      <c r="N13" s="143">
        <v>0.5</v>
      </c>
      <c r="O13" s="144"/>
      <c r="P13" s="144"/>
      <c r="Q13" s="145">
        <f t="shared" si="2"/>
        <v>0.5</v>
      </c>
      <c r="R13" s="146">
        <v>0.5</v>
      </c>
      <c r="S13" s="147"/>
      <c r="T13" s="147"/>
      <c r="U13" s="148">
        <f t="shared" si="3"/>
        <v>0.5</v>
      </c>
      <c r="V13" s="149">
        <f t="shared" si="4"/>
        <v>6.5</v>
      </c>
      <c r="W13" s="150"/>
      <c r="X13" s="150">
        <f t="shared" si="5"/>
        <v>0</v>
      </c>
      <c r="Y13" s="150">
        <f t="shared" si="5"/>
        <v>0</v>
      </c>
      <c r="Z13" s="151">
        <f t="shared" si="5"/>
        <v>6.5</v>
      </c>
      <c r="AB13" s="152">
        <f t="shared" si="7"/>
        <v>650</v>
      </c>
      <c r="AC13" s="152">
        <f t="shared" si="6"/>
        <v>0</v>
      </c>
      <c r="AD13" s="152">
        <f t="shared" si="6"/>
        <v>0</v>
      </c>
      <c r="AE13" s="152">
        <f t="shared" si="6"/>
        <v>0</v>
      </c>
      <c r="AF13" s="152">
        <f t="shared" si="6"/>
        <v>650</v>
      </c>
    </row>
    <row r="14" spans="3:32" s="115" customFormat="1" ht="25.15" customHeight="1" x14ac:dyDescent="0.2">
      <c r="C14" s="134">
        <v>10</v>
      </c>
      <c r="D14" s="135">
        <v>3111328</v>
      </c>
      <c r="E14" s="136" t="s">
        <v>169</v>
      </c>
      <c r="F14" s="137"/>
      <c r="G14" s="138"/>
      <c r="H14" s="138"/>
      <c r="I14" s="139">
        <f t="shared" si="0"/>
        <v>0</v>
      </c>
      <c r="J14" s="140">
        <v>2.4</v>
      </c>
      <c r="K14" s="141"/>
      <c r="L14" s="141"/>
      <c r="M14" s="142">
        <f t="shared" si="1"/>
        <v>2.4</v>
      </c>
      <c r="N14" s="143">
        <v>0.54</v>
      </c>
      <c r="O14" s="144"/>
      <c r="P14" s="144"/>
      <c r="Q14" s="145">
        <f t="shared" si="2"/>
        <v>0.54</v>
      </c>
      <c r="R14" s="146">
        <v>2</v>
      </c>
      <c r="S14" s="147"/>
      <c r="T14" s="147"/>
      <c r="U14" s="148">
        <f t="shared" si="3"/>
        <v>2</v>
      </c>
      <c r="V14" s="149">
        <f t="shared" si="4"/>
        <v>4.9399999999999995</v>
      </c>
      <c r="W14" s="150"/>
      <c r="X14" s="150">
        <f t="shared" si="5"/>
        <v>0</v>
      </c>
      <c r="Y14" s="150">
        <f t="shared" si="5"/>
        <v>0</v>
      </c>
      <c r="Z14" s="151">
        <f t="shared" si="5"/>
        <v>4.9399999999999995</v>
      </c>
      <c r="AB14" s="152">
        <f t="shared" si="7"/>
        <v>493.99999999999994</v>
      </c>
      <c r="AC14" s="152">
        <f t="shared" si="6"/>
        <v>0</v>
      </c>
      <c r="AD14" s="152">
        <f t="shared" si="6"/>
        <v>0</v>
      </c>
      <c r="AE14" s="152">
        <f t="shared" si="6"/>
        <v>0</v>
      </c>
      <c r="AF14" s="152">
        <f t="shared" si="6"/>
        <v>493.99999999999994</v>
      </c>
    </row>
    <row r="15" spans="3:32" s="115" customFormat="1" ht="25.15" customHeight="1" x14ac:dyDescent="0.2">
      <c r="C15" s="134">
        <v>11</v>
      </c>
      <c r="D15" s="135">
        <v>3111335</v>
      </c>
      <c r="E15" s="136" t="s">
        <v>170</v>
      </c>
      <c r="F15" s="137">
        <v>1</v>
      </c>
      <c r="G15" s="138"/>
      <c r="H15" s="138"/>
      <c r="I15" s="139">
        <f t="shared" si="0"/>
        <v>1</v>
      </c>
      <c r="J15" s="140">
        <v>3.24</v>
      </c>
      <c r="K15" s="141"/>
      <c r="L15" s="141"/>
      <c r="M15" s="142">
        <f t="shared" si="1"/>
        <v>3.24</v>
      </c>
      <c r="N15" s="143">
        <v>0.06</v>
      </c>
      <c r="O15" s="144"/>
      <c r="P15" s="144"/>
      <c r="Q15" s="145">
        <f t="shared" si="2"/>
        <v>0.06</v>
      </c>
      <c r="R15" s="146">
        <v>3.1</v>
      </c>
      <c r="S15" s="147"/>
      <c r="T15" s="147"/>
      <c r="U15" s="148">
        <f t="shared" si="3"/>
        <v>3.1</v>
      </c>
      <c r="V15" s="149">
        <f t="shared" si="4"/>
        <v>7.4</v>
      </c>
      <c r="W15" s="150"/>
      <c r="X15" s="150">
        <f t="shared" si="5"/>
        <v>0</v>
      </c>
      <c r="Y15" s="150">
        <f t="shared" si="5"/>
        <v>0</v>
      </c>
      <c r="Z15" s="151">
        <f t="shared" si="5"/>
        <v>7.4</v>
      </c>
      <c r="AB15" s="152">
        <f t="shared" si="7"/>
        <v>740</v>
      </c>
      <c r="AC15" s="152">
        <f t="shared" si="6"/>
        <v>0</v>
      </c>
      <c r="AD15" s="152">
        <f t="shared" si="6"/>
        <v>0</v>
      </c>
      <c r="AE15" s="152">
        <f t="shared" si="6"/>
        <v>0</v>
      </c>
      <c r="AF15" s="152">
        <f t="shared" si="6"/>
        <v>740</v>
      </c>
    </row>
    <row r="16" spans="3:32" s="115" customFormat="1" ht="25.15" customHeight="1" x14ac:dyDescent="0.2">
      <c r="C16" s="134">
        <v>12</v>
      </c>
      <c r="D16" s="135">
        <v>3111327</v>
      </c>
      <c r="E16" s="136" t="s">
        <v>171</v>
      </c>
      <c r="F16" s="137"/>
      <c r="G16" s="138"/>
      <c r="H16" s="138"/>
      <c r="I16" s="139">
        <f t="shared" si="0"/>
        <v>0</v>
      </c>
      <c r="J16" s="140">
        <v>0.8</v>
      </c>
      <c r="K16" s="141"/>
      <c r="L16" s="141"/>
      <c r="M16" s="142">
        <f t="shared" si="1"/>
        <v>0.8</v>
      </c>
      <c r="N16" s="143">
        <v>0.9</v>
      </c>
      <c r="O16" s="144"/>
      <c r="P16" s="144"/>
      <c r="Q16" s="145">
        <f t="shared" si="2"/>
        <v>0.9</v>
      </c>
      <c r="R16" s="146">
        <v>0.7</v>
      </c>
      <c r="S16" s="147"/>
      <c r="T16" s="147"/>
      <c r="U16" s="148">
        <f t="shared" si="3"/>
        <v>0.7</v>
      </c>
      <c r="V16" s="149">
        <f t="shared" si="4"/>
        <v>2.4000000000000004</v>
      </c>
      <c r="W16" s="150"/>
      <c r="X16" s="150">
        <f t="shared" si="5"/>
        <v>0</v>
      </c>
      <c r="Y16" s="150">
        <f t="shared" si="5"/>
        <v>0</v>
      </c>
      <c r="Z16" s="151">
        <f t="shared" si="5"/>
        <v>2.4000000000000004</v>
      </c>
      <c r="AB16" s="152">
        <f t="shared" si="7"/>
        <v>240.00000000000003</v>
      </c>
      <c r="AC16" s="152">
        <f t="shared" si="6"/>
        <v>0</v>
      </c>
      <c r="AD16" s="152">
        <f t="shared" si="6"/>
        <v>0</v>
      </c>
      <c r="AE16" s="152">
        <f t="shared" si="6"/>
        <v>0</v>
      </c>
      <c r="AF16" s="152">
        <f t="shared" si="6"/>
        <v>240.00000000000003</v>
      </c>
    </row>
    <row r="17" spans="3:32" s="115" customFormat="1" ht="25.15" customHeight="1" x14ac:dyDescent="0.2">
      <c r="C17" s="134">
        <v>13</v>
      </c>
      <c r="D17" s="135">
        <v>3111332</v>
      </c>
      <c r="E17" s="136" t="s">
        <v>172</v>
      </c>
      <c r="F17" s="137">
        <v>1.7</v>
      </c>
      <c r="G17" s="138">
        <v>3</v>
      </c>
      <c r="H17" s="138"/>
      <c r="I17" s="139">
        <f t="shared" si="0"/>
        <v>4.7</v>
      </c>
      <c r="J17" s="140">
        <v>0.8</v>
      </c>
      <c r="K17" s="141"/>
      <c r="L17" s="141"/>
      <c r="M17" s="142">
        <f t="shared" si="1"/>
        <v>0.8</v>
      </c>
      <c r="N17" s="143">
        <v>0.9</v>
      </c>
      <c r="O17" s="144"/>
      <c r="P17" s="144"/>
      <c r="Q17" s="145">
        <f t="shared" si="2"/>
        <v>0.9</v>
      </c>
      <c r="R17" s="146">
        <v>0.7</v>
      </c>
      <c r="S17" s="147"/>
      <c r="T17" s="147"/>
      <c r="U17" s="148">
        <f t="shared" si="3"/>
        <v>0.7</v>
      </c>
      <c r="V17" s="149">
        <f t="shared" si="4"/>
        <v>4.0999999999999996</v>
      </c>
      <c r="W17" s="150"/>
      <c r="X17" s="150">
        <f t="shared" si="5"/>
        <v>3</v>
      </c>
      <c r="Y17" s="150">
        <f t="shared" si="5"/>
        <v>0</v>
      </c>
      <c r="Z17" s="151">
        <f t="shared" si="5"/>
        <v>7.1000000000000005</v>
      </c>
      <c r="AB17" s="152">
        <f t="shared" si="7"/>
        <v>409.99999999999994</v>
      </c>
      <c r="AC17" s="152">
        <f t="shared" si="6"/>
        <v>0</v>
      </c>
      <c r="AD17" s="152">
        <f t="shared" si="6"/>
        <v>300</v>
      </c>
      <c r="AE17" s="152">
        <f t="shared" si="6"/>
        <v>0</v>
      </c>
      <c r="AF17" s="152">
        <f t="shared" si="6"/>
        <v>710</v>
      </c>
    </row>
    <row r="18" spans="3:32" s="115" customFormat="1" ht="25.15" customHeight="1" x14ac:dyDescent="0.2">
      <c r="C18" s="134">
        <v>14</v>
      </c>
      <c r="D18" s="135">
        <v>3211102</v>
      </c>
      <c r="E18" s="136" t="s">
        <v>173</v>
      </c>
      <c r="F18" s="137"/>
      <c r="G18" s="138"/>
      <c r="H18" s="138"/>
      <c r="I18" s="139">
        <f t="shared" si="0"/>
        <v>0</v>
      </c>
      <c r="J18" s="140">
        <v>0.64</v>
      </c>
      <c r="K18" s="141"/>
      <c r="L18" s="141"/>
      <c r="M18" s="142">
        <f t="shared" si="1"/>
        <v>0.64</v>
      </c>
      <c r="N18" s="143">
        <v>0.72</v>
      </c>
      <c r="O18" s="144"/>
      <c r="P18" s="144"/>
      <c r="Q18" s="145">
        <f t="shared" si="2"/>
        <v>0.72</v>
      </c>
      <c r="R18" s="146">
        <v>0.56000000000000005</v>
      </c>
      <c r="S18" s="147"/>
      <c r="T18" s="147"/>
      <c r="U18" s="148">
        <f t="shared" si="3"/>
        <v>0.56000000000000005</v>
      </c>
      <c r="V18" s="149">
        <f t="shared" si="4"/>
        <v>1.92</v>
      </c>
      <c r="W18" s="150"/>
      <c r="X18" s="150">
        <f t="shared" si="5"/>
        <v>0</v>
      </c>
      <c r="Y18" s="150">
        <f t="shared" si="5"/>
        <v>0</v>
      </c>
      <c r="Z18" s="151">
        <f t="shared" si="5"/>
        <v>1.92</v>
      </c>
      <c r="AB18" s="152">
        <f t="shared" si="7"/>
        <v>192</v>
      </c>
      <c r="AC18" s="152">
        <f t="shared" si="6"/>
        <v>0</v>
      </c>
      <c r="AD18" s="152">
        <f t="shared" si="6"/>
        <v>0</v>
      </c>
      <c r="AE18" s="152">
        <f t="shared" si="6"/>
        <v>0</v>
      </c>
      <c r="AF18" s="152">
        <f t="shared" si="6"/>
        <v>192</v>
      </c>
    </row>
    <row r="19" spans="3:32" s="115" customFormat="1" ht="25.15" customHeight="1" x14ac:dyDescent="0.2">
      <c r="C19" s="134">
        <v>15</v>
      </c>
      <c r="D19" s="135">
        <v>3211104</v>
      </c>
      <c r="E19" s="136" t="s">
        <v>174</v>
      </c>
      <c r="F19" s="137"/>
      <c r="G19" s="138"/>
      <c r="H19" s="138"/>
      <c r="I19" s="139">
        <f t="shared" si="0"/>
        <v>0</v>
      </c>
      <c r="J19" s="140">
        <v>9.6</v>
      </c>
      <c r="K19" s="141"/>
      <c r="L19" s="141"/>
      <c r="M19" s="142">
        <f t="shared" si="1"/>
        <v>9.6</v>
      </c>
      <c r="N19" s="143">
        <v>10.8</v>
      </c>
      <c r="O19" s="144"/>
      <c r="P19" s="144"/>
      <c r="Q19" s="145">
        <f t="shared" si="2"/>
        <v>10.8</v>
      </c>
      <c r="R19" s="146">
        <v>9</v>
      </c>
      <c r="S19" s="147"/>
      <c r="T19" s="147"/>
      <c r="U19" s="148">
        <f t="shared" si="3"/>
        <v>9</v>
      </c>
      <c r="V19" s="149">
        <f t="shared" si="4"/>
        <v>29.4</v>
      </c>
      <c r="W19" s="150"/>
      <c r="X19" s="150">
        <f t="shared" si="5"/>
        <v>0</v>
      </c>
      <c r="Y19" s="150">
        <f t="shared" si="5"/>
        <v>0</v>
      </c>
      <c r="Z19" s="151">
        <f t="shared" si="5"/>
        <v>29.4</v>
      </c>
      <c r="AB19" s="152">
        <f t="shared" si="7"/>
        <v>2940</v>
      </c>
      <c r="AC19" s="152">
        <f t="shared" si="6"/>
        <v>0</v>
      </c>
      <c r="AD19" s="152">
        <f t="shared" si="6"/>
        <v>0</v>
      </c>
      <c r="AE19" s="152">
        <f t="shared" si="6"/>
        <v>0</v>
      </c>
      <c r="AF19" s="152">
        <f t="shared" si="6"/>
        <v>2940</v>
      </c>
    </row>
    <row r="20" spans="3:32" s="115" customFormat="1" ht="25.15" customHeight="1" x14ac:dyDescent="0.2">
      <c r="C20" s="134">
        <v>16</v>
      </c>
      <c r="D20" s="135">
        <v>3211106</v>
      </c>
      <c r="E20" s="136" t="s">
        <v>175</v>
      </c>
      <c r="F20" s="137">
        <v>1</v>
      </c>
      <c r="G20" s="138">
        <v>1</v>
      </c>
      <c r="H20" s="138"/>
      <c r="I20" s="139">
        <f t="shared" si="0"/>
        <v>2</v>
      </c>
      <c r="J20" s="140">
        <v>0.8</v>
      </c>
      <c r="K20" s="141"/>
      <c r="L20" s="141"/>
      <c r="M20" s="142">
        <f t="shared" si="1"/>
        <v>0.8</v>
      </c>
      <c r="N20" s="143">
        <v>0.9</v>
      </c>
      <c r="O20" s="144"/>
      <c r="P20" s="144"/>
      <c r="Q20" s="145">
        <f t="shared" si="2"/>
        <v>0.9</v>
      </c>
      <c r="R20" s="146">
        <v>0.1</v>
      </c>
      <c r="S20" s="147">
        <v>0.7</v>
      </c>
      <c r="T20" s="147"/>
      <c r="U20" s="148">
        <f t="shared" si="3"/>
        <v>0.79999999999999993</v>
      </c>
      <c r="V20" s="149">
        <f t="shared" si="4"/>
        <v>2.8000000000000003</v>
      </c>
      <c r="W20" s="150"/>
      <c r="X20" s="150">
        <f t="shared" si="5"/>
        <v>1.7</v>
      </c>
      <c r="Y20" s="150">
        <f t="shared" si="5"/>
        <v>0</v>
      </c>
      <c r="Z20" s="151">
        <f t="shared" si="5"/>
        <v>4.5</v>
      </c>
      <c r="AB20" s="152">
        <f t="shared" si="7"/>
        <v>280</v>
      </c>
      <c r="AC20" s="152">
        <f t="shared" si="6"/>
        <v>0</v>
      </c>
      <c r="AD20" s="152">
        <f t="shared" si="6"/>
        <v>170</v>
      </c>
      <c r="AE20" s="152">
        <f t="shared" si="6"/>
        <v>0</v>
      </c>
      <c r="AF20" s="152">
        <f t="shared" si="6"/>
        <v>450</v>
      </c>
    </row>
    <row r="21" spans="3:32" s="115" customFormat="1" ht="25.15" customHeight="1" x14ac:dyDescent="0.2">
      <c r="C21" s="134">
        <v>17</v>
      </c>
      <c r="D21" s="135">
        <v>3211107</v>
      </c>
      <c r="E21" s="136" t="s">
        <v>176</v>
      </c>
      <c r="F21" s="137">
        <v>21</v>
      </c>
      <c r="G21" s="138">
        <v>8</v>
      </c>
      <c r="H21" s="138"/>
      <c r="I21" s="139">
        <f t="shared" si="0"/>
        <v>29</v>
      </c>
      <c r="J21" s="140">
        <v>8</v>
      </c>
      <c r="K21" s="141"/>
      <c r="L21" s="141"/>
      <c r="M21" s="142">
        <f t="shared" si="1"/>
        <v>8</v>
      </c>
      <c r="N21" s="143">
        <v>9</v>
      </c>
      <c r="O21" s="144"/>
      <c r="P21" s="144"/>
      <c r="Q21" s="145">
        <f t="shared" si="2"/>
        <v>9</v>
      </c>
      <c r="R21" s="146">
        <v>1</v>
      </c>
      <c r="S21" s="147">
        <v>7</v>
      </c>
      <c r="T21" s="147"/>
      <c r="U21" s="148">
        <f t="shared" si="3"/>
        <v>8</v>
      </c>
      <c r="V21" s="149">
        <f t="shared" si="4"/>
        <v>39</v>
      </c>
      <c r="W21" s="150"/>
      <c r="X21" s="150">
        <f t="shared" si="5"/>
        <v>15</v>
      </c>
      <c r="Y21" s="150">
        <f t="shared" si="5"/>
        <v>0</v>
      </c>
      <c r="Z21" s="153">
        <f t="shared" si="5"/>
        <v>54</v>
      </c>
      <c r="AB21" s="152">
        <f t="shared" si="7"/>
        <v>3900</v>
      </c>
      <c r="AC21" s="152">
        <f t="shared" si="7"/>
        <v>0</v>
      </c>
      <c r="AD21" s="152">
        <f t="shared" si="7"/>
        <v>1500</v>
      </c>
      <c r="AE21" s="152">
        <f t="shared" si="7"/>
        <v>0</v>
      </c>
      <c r="AF21" s="152">
        <f t="shared" si="7"/>
        <v>5400</v>
      </c>
    </row>
    <row r="22" spans="3:32" s="115" customFormat="1" ht="25.15" customHeight="1" x14ac:dyDescent="0.2">
      <c r="C22" s="134">
        <v>18</v>
      </c>
      <c r="D22" s="135">
        <v>3211109</v>
      </c>
      <c r="E22" s="136" t="s">
        <v>177</v>
      </c>
      <c r="F22" s="137">
        <v>0.4</v>
      </c>
      <c r="G22" s="138"/>
      <c r="H22" s="138"/>
      <c r="I22" s="139">
        <f t="shared" si="0"/>
        <v>0.4</v>
      </c>
      <c r="J22" s="140">
        <v>0.16</v>
      </c>
      <c r="K22" s="141"/>
      <c r="L22" s="141"/>
      <c r="M22" s="142">
        <f t="shared" si="1"/>
        <v>0.16</v>
      </c>
      <c r="N22" s="143">
        <v>0.18</v>
      </c>
      <c r="O22" s="144"/>
      <c r="P22" s="144"/>
      <c r="Q22" s="145">
        <f t="shared" si="2"/>
        <v>0.18</v>
      </c>
      <c r="R22" s="146">
        <v>0.14000000000000001</v>
      </c>
      <c r="S22" s="147"/>
      <c r="T22" s="147"/>
      <c r="U22" s="148">
        <f t="shared" si="3"/>
        <v>0.14000000000000001</v>
      </c>
      <c r="V22" s="149">
        <f t="shared" si="4"/>
        <v>0.88</v>
      </c>
      <c r="W22" s="150"/>
      <c r="X22" s="150">
        <f t="shared" si="5"/>
        <v>0</v>
      </c>
      <c r="Y22" s="150">
        <f t="shared" si="5"/>
        <v>0</v>
      </c>
      <c r="Z22" s="151">
        <f t="shared" si="5"/>
        <v>0.88</v>
      </c>
      <c r="AB22" s="152">
        <f t="shared" si="7"/>
        <v>88</v>
      </c>
      <c r="AC22" s="152">
        <f t="shared" si="7"/>
        <v>0</v>
      </c>
      <c r="AD22" s="152">
        <f t="shared" si="7"/>
        <v>0</v>
      </c>
      <c r="AE22" s="152">
        <f t="shared" si="7"/>
        <v>0</v>
      </c>
      <c r="AF22" s="152">
        <f t="shared" si="7"/>
        <v>88</v>
      </c>
    </row>
    <row r="23" spans="3:32" s="115" customFormat="1" ht="25.15" customHeight="1" x14ac:dyDescent="0.2">
      <c r="C23" s="134">
        <v>19</v>
      </c>
      <c r="D23" s="135">
        <v>3211112</v>
      </c>
      <c r="E23" s="136" t="s">
        <v>178</v>
      </c>
      <c r="F23" s="137"/>
      <c r="G23" s="138"/>
      <c r="H23" s="138"/>
      <c r="I23" s="139">
        <f t="shared" si="0"/>
        <v>0</v>
      </c>
      <c r="J23" s="140"/>
      <c r="K23" s="141"/>
      <c r="L23" s="141"/>
      <c r="M23" s="142">
        <f t="shared" si="1"/>
        <v>0</v>
      </c>
      <c r="N23" s="143">
        <v>0</v>
      </c>
      <c r="O23" s="144"/>
      <c r="P23" s="144"/>
      <c r="Q23" s="145">
        <f t="shared" si="2"/>
        <v>0</v>
      </c>
      <c r="R23" s="146"/>
      <c r="S23" s="147"/>
      <c r="T23" s="147"/>
      <c r="U23" s="148">
        <f t="shared" si="3"/>
        <v>0</v>
      </c>
      <c r="V23" s="149">
        <f t="shared" si="4"/>
        <v>0</v>
      </c>
      <c r="W23" s="150"/>
      <c r="X23" s="150">
        <f t="shared" si="5"/>
        <v>0</v>
      </c>
      <c r="Y23" s="150">
        <f t="shared" si="5"/>
        <v>0</v>
      </c>
      <c r="Z23" s="151">
        <f t="shared" si="5"/>
        <v>0</v>
      </c>
      <c r="AB23" s="152">
        <f t="shared" si="7"/>
        <v>0</v>
      </c>
      <c r="AC23" s="152">
        <f t="shared" si="7"/>
        <v>0</v>
      </c>
      <c r="AD23" s="152">
        <f t="shared" si="7"/>
        <v>0</v>
      </c>
      <c r="AE23" s="152">
        <f t="shared" si="7"/>
        <v>0</v>
      </c>
      <c r="AF23" s="152">
        <f t="shared" si="7"/>
        <v>0</v>
      </c>
    </row>
    <row r="24" spans="3:32" s="115" customFormat="1" ht="25.15" customHeight="1" x14ac:dyDescent="0.2">
      <c r="C24" s="134">
        <v>20</v>
      </c>
      <c r="D24" s="135">
        <v>3211113</v>
      </c>
      <c r="E24" s="136" t="s">
        <v>179</v>
      </c>
      <c r="F24" s="137">
        <v>1.5</v>
      </c>
      <c r="G24" s="138"/>
      <c r="H24" s="138"/>
      <c r="I24" s="139">
        <f t="shared" si="0"/>
        <v>1.5</v>
      </c>
      <c r="J24" s="140">
        <v>2.4</v>
      </c>
      <c r="K24" s="141"/>
      <c r="L24" s="141"/>
      <c r="M24" s="142">
        <f t="shared" si="1"/>
        <v>2.4</v>
      </c>
      <c r="N24" s="143">
        <v>2.7</v>
      </c>
      <c r="O24" s="144"/>
      <c r="P24" s="144"/>
      <c r="Q24" s="145">
        <f t="shared" si="2"/>
        <v>2.7</v>
      </c>
      <c r="R24" s="146">
        <v>0.3</v>
      </c>
      <c r="S24" s="147">
        <v>1.8</v>
      </c>
      <c r="T24" s="147"/>
      <c r="U24" s="148">
        <f t="shared" si="3"/>
        <v>2.1</v>
      </c>
      <c r="V24" s="149">
        <f t="shared" si="4"/>
        <v>6.8999999999999995</v>
      </c>
      <c r="W24" s="150"/>
      <c r="X24" s="150">
        <f t="shared" si="5"/>
        <v>1.8</v>
      </c>
      <c r="Y24" s="150">
        <f t="shared" si="5"/>
        <v>0</v>
      </c>
      <c r="Z24" s="151">
        <f t="shared" si="5"/>
        <v>8.6999999999999993</v>
      </c>
      <c r="AB24" s="152">
        <f t="shared" si="7"/>
        <v>690</v>
      </c>
      <c r="AC24" s="152">
        <f t="shared" si="7"/>
        <v>0</v>
      </c>
      <c r="AD24" s="152">
        <f t="shared" si="7"/>
        <v>180</v>
      </c>
      <c r="AE24" s="152">
        <f t="shared" si="7"/>
        <v>0</v>
      </c>
      <c r="AF24" s="152">
        <f t="shared" si="7"/>
        <v>869.99999999999989</v>
      </c>
    </row>
    <row r="25" spans="3:32" s="115" customFormat="1" ht="25.15" customHeight="1" x14ac:dyDescent="0.2">
      <c r="C25" s="134">
        <v>21</v>
      </c>
      <c r="D25" s="135">
        <v>3211115</v>
      </c>
      <c r="E25" s="136" t="s">
        <v>180</v>
      </c>
      <c r="F25" s="137">
        <v>0.5</v>
      </c>
      <c r="G25" s="138"/>
      <c r="H25" s="138"/>
      <c r="I25" s="139">
        <f t="shared" si="0"/>
        <v>0.5</v>
      </c>
      <c r="J25" s="140">
        <v>0.8</v>
      </c>
      <c r="K25" s="141"/>
      <c r="L25" s="141"/>
      <c r="M25" s="142">
        <f t="shared" si="1"/>
        <v>0.8</v>
      </c>
      <c r="N25" s="143">
        <v>0.9</v>
      </c>
      <c r="O25" s="144"/>
      <c r="P25" s="144"/>
      <c r="Q25" s="145">
        <f t="shared" si="2"/>
        <v>0.9</v>
      </c>
      <c r="R25" s="146">
        <v>0.1</v>
      </c>
      <c r="S25" s="147">
        <v>0.7</v>
      </c>
      <c r="T25" s="147"/>
      <c r="U25" s="148">
        <f t="shared" si="3"/>
        <v>0.79999999999999993</v>
      </c>
      <c r="V25" s="149">
        <f t="shared" si="4"/>
        <v>2.3000000000000003</v>
      </c>
      <c r="W25" s="150"/>
      <c r="X25" s="150">
        <f t="shared" si="5"/>
        <v>0.7</v>
      </c>
      <c r="Y25" s="150">
        <f t="shared" si="5"/>
        <v>0</v>
      </c>
      <c r="Z25" s="151">
        <f t="shared" si="5"/>
        <v>3</v>
      </c>
      <c r="AB25" s="152">
        <f t="shared" si="7"/>
        <v>230.00000000000003</v>
      </c>
      <c r="AC25" s="152">
        <f t="shared" si="7"/>
        <v>0</v>
      </c>
      <c r="AD25" s="152">
        <f t="shared" si="7"/>
        <v>70</v>
      </c>
      <c r="AE25" s="152">
        <f t="shared" si="7"/>
        <v>0</v>
      </c>
      <c r="AF25" s="152">
        <f t="shared" si="7"/>
        <v>300</v>
      </c>
    </row>
    <row r="26" spans="3:32" s="115" customFormat="1" ht="25.15" customHeight="1" x14ac:dyDescent="0.2">
      <c r="C26" s="134">
        <v>22</v>
      </c>
      <c r="D26" s="135">
        <v>3211116</v>
      </c>
      <c r="E26" s="136" t="s">
        <v>181</v>
      </c>
      <c r="F26" s="137">
        <v>0.2</v>
      </c>
      <c r="G26" s="138"/>
      <c r="H26" s="138"/>
      <c r="I26" s="139">
        <f t="shared" si="0"/>
        <v>0.2</v>
      </c>
      <c r="J26" s="140">
        <v>1.6</v>
      </c>
      <c r="K26" s="141"/>
      <c r="L26" s="141"/>
      <c r="M26" s="142">
        <f t="shared" si="1"/>
        <v>1.6</v>
      </c>
      <c r="N26" s="143">
        <v>0.9</v>
      </c>
      <c r="O26" s="144"/>
      <c r="P26" s="144"/>
      <c r="Q26" s="145">
        <f t="shared" si="2"/>
        <v>0.9</v>
      </c>
      <c r="R26" s="146">
        <v>0.1</v>
      </c>
      <c r="S26" s="147">
        <v>1.4</v>
      </c>
      <c r="T26" s="147"/>
      <c r="U26" s="148">
        <f t="shared" si="3"/>
        <v>1.5</v>
      </c>
      <c r="V26" s="149">
        <f t="shared" si="4"/>
        <v>2.8000000000000003</v>
      </c>
      <c r="W26" s="150"/>
      <c r="X26" s="150">
        <f t="shared" si="5"/>
        <v>1.4</v>
      </c>
      <c r="Y26" s="150">
        <f t="shared" si="5"/>
        <v>0</v>
      </c>
      <c r="Z26" s="151">
        <f t="shared" si="5"/>
        <v>4.2</v>
      </c>
      <c r="AB26" s="152">
        <f t="shared" si="7"/>
        <v>280</v>
      </c>
      <c r="AC26" s="152">
        <f t="shared" si="7"/>
        <v>0</v>
      </c>
      <c r="AD26" s="152">
        <f t="shared" si="7"/>
        <v>140</v>
      </c>
      <c r="AE26" s="152">
        <f t="shared" si="7"/>
        <v>0</v>
      </c>
      <c r="AF26" s="152">
        <f t="shared" si="7"/>
        <v>420</v>
      </c>
    </row>
    <row r="27" spans="3:32" s="115" customFormat="1" ht="25.15" customHeight="1" x14ac:dyDescent="0.2">
      <c r="C27" s="134">
        <v>23</v>
      </c>
      <c r="D27" s="135">
        <v>3211117</v>
      </c>
      <c r="E27" s="136" t="s">
        <v>182</v>
      </c>
      <c r="F27" s="137">
        <v>0.2</v>
      </c>
      <c r="G27" s="138"/>
      <c r="H27" s="138"/>
      <c r="I27" s="139">
        <f t="shared" si="0"/>
        <v>0.2</v>
      </c>
      <c r="J27" s="140">
        <v>2.4</v>
      </c>
      <c r="K27" s="141"/>
      <c r="L27" s="141"/>
      <c r="M27" s="142">
        <f t="shared" si="1"/>
        <v>2.4</v>
      </c>
      <c r="N27" s="143">
        <v>2.7</v>
      </c>
      <c r="O27" s="144"/>
      <c r="P27" s="144"/>
      <c r="Q27" s="145">
        <f t="shared" si="2"/>
        <v>2.7</v>
      </c>
      <c r="R27" s="146">
        <v>0.3</v>
      </c>
      <c r="S27" s="147">
        <v>2</v>
      </c>
      <c r="T27" s="147"/>
      <c r="U27" s="148">
        <f t="shared" si="3"/>
        <v>2.2999999999999998</v>
      </c>
      <c r="V27" s="149">
        <f t="shared" si="4"/>
        <v>5.6000000000000005</v>
      </c>
      <c r="W27" s="150"/>
      <c r="X27" s="150">
        <f t="shared" si="5"/>
        <v>2</v>
      </c>
      <c r="Y27" s="150">
        <f t="shared" si="5"/>
        <v>0</v>
      </c>
      <c r="Z27" s="151">
        <f t="shared" si="5"/>
        <v>7.6000000000000005</v>
      </c>
      <c r="AB27" s="152">
        <f t="shared" si="7"/>
        <v>560</v>
      </c>
      <c r="AC27" s="152">
        <f t="shared" si="7"/>
        <v>0</v>
      </c>
      <c r="AD27" s="152">
        <f t="shared" si="7"/>
        <v>200</v>
      </c>
      <c r="AE27" s="152">
        <f t="shared" si="7"/>
        <v>0</v>
      </c>
      <c r="AF27" s="152">
        <f t="shared" si="7"/>
        <v>760</v>
      </c>
    </row>
    <row r="28" spans="3:32" s="115" customFormat="1" ht="25.15" customHeight="1" x14ac:dyDescent="0.2">
      <c r="C28" s="134">
        <v>24</v>
      </c>
      <c r="D28" s="135">
        <v>3211119</v>
      </c>
      <c r="E28" s="136" t="s">
        <v>183</v>
      </c>
      <c r="F28" s="137">
        <v>0.1</v>
      </c>
      <c r="G28" s="138"/>
      <c r="H28" s="138"/>
      <c r="I28" s="139">
        <f t="shared" si="0"/>
        <v>0.1</v>
      </c>
      <c r="J28" s="140">
        <v>1.2</v>
      </c>
      <c r="K28" s="141"/>
      <c r="L28" s="141"/>
      <c r="M28" s="142">
        <f t="shared" si="1"/>
        <v>1.2</v>
      </c>
      <c r="N28" s="143">
        <v>1.35</v>
      </c>
      <c r="O28" s="144"/>
      <c r="P28" s="144"/>
      <c r="Q28" s="145">
        <f t="shared" si="2"/>
        <v>1.35</v>
      </c>
      <c r="R28" s="146">
        <v>0.1</v>
      </c>
      <c r="S28" s="147">
        <v>1</v>
      </c>
      <c r="T28" s="147"/>
      <c r="U28" s="148">
        <f t="shared" si="3"/>
        <v>1.1000000000000001</v>
      </c>
      <c r="V28" s="149">
        <f t="shared" si="4"/>
        <v>2.7500000000000004</v>
      </c>
      <c r="W28" s="150"/>
      <c r="X28" s="150">
        <f t="shared" si="5"/>
        <v>1</v>
      </c>
      <c r="Y28" s="150">
        <f t="shared" si="5"/>
        <v>0</v>
      </c>
      <c r="Z28" s="151">
        <f t="shared" si="5"/>
        <v>3.7500000000000004</v>
      </c>
      <c r="AB28" s="152">
        <f t="shared" si="7"/>
        <v>275.00000000000006</v>
      </c>
      <c r="AC28" s="152">
        <f t="shared" si="7"/>
        <v>0</v>
      </c>
      <c r="AD28" s="152">
        <f t="shared" si="7"/>
        <v>100</v>
      </c>
      <c r="AE28" s="152">
        <f t="shared" si="7"/>
        <v>0</v>
      </c>
      <c r="AF28" s="152">
        <f t="shared" si="7"/>
        <v>375.00000000000006</v>
      </c>
    </row>
    <row r="29" spans="3:32" s="115" customFormat="1" ht="25.15" customHeight="1" x14ac:dyDescent="0.2">
      <c r="C29" s="134">
        <v>25</v>
      </c>
      <c r="D29" s="135">
        <v>3211120</v>
      </c>
      <c r="E29" s="136" t="s">
        <v>184</v>
      </c>
      <c r="F29" s="137">
        <v>0.2</v>
      </c>
      <c r="G29" s="138"/>
      <c r="H29" s="138"/>
      <c r="I29" s="139">
        <f t="shared" si="0"/>
        <v>0.2</v>
      </c>
      <c r="J29" s="140">
        <v>1.36</v>
      </c>
      <c r="K29" s="141"/>
      <c r="L29" s="141"/>
      <c r="M29" s="142">
        <f t="shared" si="1"/>
        <v>1.36</v>
      </c>
      <c r="N29" s="143">
        <v>1.35</v>
      </c>
      <c r="O29" s="144"/>
      <c r="P29" s="144"/>
      <c r="Q29" s="145">
        <f t="shared" si="2"/>
        <v>1.35</v>
      </c>
      <c r="R29" s="146">
        <v>0.2</v>
      </c>
      <c r="S29" s="147">
        <v>1</v>
      </c>
      <c r="T29" s="147"/>
      <c r="U29" s="148">
        <f t="shared" si="3"/>
        <v>1.2</v>
      </c>
      <c r="V29" s="149">
        <f t="shared" si="4"/>
        <v>3.1100000000000003</v>
      </c>
      <c r="W29" s="150"/>
      <c r="X29" s="150">
        <f t="shared" si="5"/>
        <v>1</v>
      </c>
      <c r="Y29" s="150">
        <f t="shared" si="5"/>
        <v>0</v>
      </c>
      <c r="Z29" s="151">
        <f t="shared" si="5"/>
        <v>4.1100000000000003</v>
      </c>
      <c r="AB29" s="152">
        <f t="shared" si="7"/>
        <v>311.00000000000006</v>
      </c>
      <c r="AC29" s="152">
        <f t="shared" si="7"/>
        <v>0</v>
      </c>
      <c r="AD29" s="152">
        <f t="shared" si="7"/>
        <v>100</v>
      </c>
      <c r="AE29" s="152">
        <f t="shared" si="7"/>
        <v>0</v>
      </c>
      <c r="AF29" s="152">
        <f t="shared" si="7"/>
        <v>411.00000000000006</v>
      </c>
    </row>
    <row r="30" spans="3:32" s="115" customFormat="1" ht="25.15" customHeight="1" x14ac:dyDescent="0.2">
      <c r="C30" s="134">
        <v>26</v>
      </c>
      <c r="D30" s="135">
        <v>3211125</v>
      </c>
      <c r="E30" s="136" t="s">
        <v>185</v>
      </c>
      <c r="F30" s="137">
        <v>2</v>
      </c>
      <c r="G30" s="138">
        <v>10</v>
      </c>
      <c r="H30" s="138"/>
      <c r="I30" s="139">
        <f t="shared" si="0"/>
        <v>12</v>
      </c>
      <c r="J30" s="140">
        <v>2.4</v>
      </c>
      <c r="K30" s="141"/>
      <c r="L30" s="141"/>
      <c r="M30" s="142">
        <f t="shared" si="1"/>
        <v>2.4</v>
      </c>
      <c r="N30" s="143">
        <v>2.7</v>
      </c>
      <c r="O30" s="144"/>
      <c r="P30" s="144"/>
      <c r="Q30" s="145">
        <f t="shared" si="2"/>
        <v>2.7</v>
      </c>
      <c r="R30" s="146">
        <v>0.4</v>
      </c>
      <c r="S30" s="147">
        <v>2</v>
      </c>
      <c r="T30" s="147"/>
      <c r="U30" s="148">
        <f t="shared" si="3"/>
        <v>2.4</v>
      </c>
      <c r="V30" s="149">
        <f t="shared" si="4"/>
        <v>7.5000000000000009</v>
      </c>
      <c r="W30" s="150"/>
      <c r="X30" s="150">
        <f t="shared" si="5"/>
        <v>12</v>
      </c>
      <c r="Y30" s="150">
        <f t="shared" si="5"/>
        <v>0</v>
      </c>
      <c r="Z30" s="151">
        <f t="shared" si="5"/>
        <v>19.5</v>
      </c>
      <c r="AB30" s="152">
        <f t="shared" si="7"/>
        <v>750.00000000000011</v>
      </c>
      <c r="AC30" s="152">
        <f t="shared" si="7"/>
        <v>0</v>
      </c>
      <c r="AD30" s="152">
        <f t="shared" si="7"/>
        <v>1200</v>
      </c>
      <c r="AE30" s="152">
        <f t="shared" si="7"/>
        <v>0</v>
      </c>
      <c r="AF30" s="152">
        <f t="shared" si="7"/>
        <v>1950</v>
      </c>
    </row>
    <row r="31" spans="3:32" s="115" customFormat="1" ht="25.15" customHeight="1" x14ac:dyDescent="0.2">
      <c r="C31" s="134">
        <v>27</v>
      </c>
      <c r="D31" s="135">
        <v>3211128</v>
      </c>
      <c r="E31" s="136" t="s">
        <v>186</v>
      </c>
      <c r="F31" s="137">
        <v>2</v>
      </c>
      <c r="G31" s="138">
        <v>10</v>
      </c>
      <c r="H31" s="138"/>
      <c r="I31" s="139">
        <f t="shared" si="0"/>
        <v>12</v>
      </c>
      <c r="J31" s="140">
        <v>10</v>
      </c>
      <c r="K31" s="141"/>
      <c r="L31" s="141"/>
      <c r="M31" s="142">
        <f t="shared" si="1"/>
        <v>10</v>
      </c>
      <c r="N31" s="143">
        <v>10</v>
      </c>
      <c r="O31" s="144"/>
      <c r="P31" s="144"/>
      <c r="Q31" s="145">
        <f t="shared" si="2"/>
        <v>10</v>
      </c>
      <c r="R31" s="146"/>
      <c r="S31" s="147">
        <v>10</v>
      </c>
      <c r="T31" s="147"/>
      <c r="U31" s="148">
        <f t="shared" si="3"/>
        <v>10</v>
      </c>
      <c r="V31" s="149">
        <f t="shared" si="4"/>
        <v>22</v>
      </c>
      <c r="W31" s="150"/>
      <c r="X31" s="150">
        <f t="shared" si="5"/>
        <v>20</v>
      </c>
      <c r="Y31" s="150">
        <f t="shared" si="5"/>
        <v>0</v>
      </c>
      <c r="Z31" s="151">
        <f t="shared" si="5"/>
        <v>42</v>
      </c>
      <c r="AB31" s="152">
        <f t="shared" si="7"/>
        <v>2200</v>
      </c>
      <c r="AC31" s="152">
        <f t="shared" si="7"/>
        <v>0</v>
      </c>
      <c r="AD31" s="152">
        <f t="shared" si="7"/>
        <v>2000</v>
      </c>
      <c r="AE31" s="152">
        <f t="shared" si="7"/>
        <v>0</v>
      </c>
      <c r="AF31" s="152">
        <f t="shared" si="7"/>
        <v>4200</v>
      </c>
    </row>
    <row r="32" spans="3:32" s="115" customFormat="1" ht="25.15" customHeight="1" x14ac:dyDescent="0.2">
      <c r="C32" s="134">
        <v>28</v>
      </c>
      <c r="D32" s="135">
        <v>3211129</v>
      </c>
      <c r="E32" s="136" t="s">
        <v>187</v>
      </c>
      <c r="F32" s="137">
        <v>25</v>
      </c>
      <c r="G32" s="138">
        <v>30</v>
      </c>
      <c r="H32" s="138"/>
      <c r="I32" s="154">
        <f t="shared" si="0"/>
        <v>55</v>
      </c>
      <c r="J32" s="140"/>
      <c r="K32" s="141"/>
      <c r="L32" s="141"/>
      <c r="M32" s="142">
        <f t="shared" si="1"/>
        <v>0</v>
      </c>
      <c r="N32" s="143">
        <v>0</v>
      </c>
      <c r="O32" s="144"/>
      <c r="P32" s="144"/>
      <c r="Q32" s="145">
        <f t="shared" si="2"/>
        <v>0</v>
      </c>
      <c r="R32" s="146"/>
      <c r="S32" s="147"/>
      <c r="T32" s="147"/>
      <c r="U32" s="148">
        <f t="shared" si="3"/>
        <v>0</v>
      </c>
      <c r="V32" s="149">
        <f t="shared" si="4"/>
        <v>25</v>
      </c>
      <c r="W32" s="150"/>
      <c r="X32" s="150">
        <f t="shared" si="5"/>
        <v>30</v>
      </c>
      <c r="Y32" s="150">
        <f t="shared" si="5"/>
        <v>0</v>
      </c>
      <c r="Z32" s="153">
        <f t="shared" si="5"/>
        <v>55</v>
      </c>
      <c r="AB32" s="152">
        <f t="shared" si="7"/>
        <v>2500</v>
      </c>
      <c r="AC32" s="152">
        <f t="shared" si="7"/>
        <v>0</v>
      </c>
      <c r="AD32" s="152">
        <f t="shared" si="7"/>
        <v>3000</v>
      </c>
      <c r="AE32" s="152">
        <f t="shared" si="7"/>
        <v>0</v>
      </c>
      <c r="AF32" s="152">
        <f t="shared" si="7"/>
        <v>5500</v>
      </c>
    </row>
    <row r="33" spans="3:32" s="115" customFormat="1" ht="25.15" customHeight="1" x14ac:dyDescent="0.2">
      <c r="C33" s="134">
        <v>29</v>
      </c>
      <c r="D33" s="135">
        <v>3211131</v>
      </c>
      <c r="E33" s="136" t="s">
        <v>188</v>
      </c>
      <c r="F33" s="137">
        <v>4</v>
      </c>
      <c r="G33" s="138">
        <v>3</v>
      </c>
      <c r="H33" s="138"/>
      <c r="I33" s="154">
        <f t="shared" si="0"/>
        <v>7</v>
      </c>
      <c r="J33" s="140">
        <v>6.08</v>
      </c>
      <c r="K33" s="141"/>
      <c r="L33" s="141"/>
      <c r="M33" s="142">
        <f t="shared" si="1"/>
        <v>6.08</v>
      </c>
      <c r="N33" s="143">
        <v>5.13</v>
      </c>
      <c r="O33" s="144"/>
      <c r="P33" s="144"/>
      <c r="Q33" s="145">
        <f t="shared" si="2"/>
        <v>5.13</v>
      </c>
      <c r="R33" s="146">
        <v>0.5</v>
      </c>
      <c r="S33" s="147">
        <v>4</v>
      </c>
      <c r="T33" s="147"/>
      <c r="U33" s="148">
        <f t="shared" si="3"/>
        <v>4.5</v>
      </c>
      <c r="V33" s="149">
        <f t="shared" si="4"/>
        <v>15.71</v>
      </c>
      <c r="W33" s="150"/>
      <c r="X33" s="150">
        <f t="shared" si="5"/>
        <v>7</v>
      </c>
      <c r="Y33" s="150">
        <f t="shared" si="5"/>
        <v>0</v>
      </c>
      <c r="Z33" s="151">
        <f t="shared" si="5"/>
        <v>22.71</v>
      </c>
      <c r="AB33" s="152">
        <f t="shared" si="7"/>
        <v>1571</v>
      </c>
      <c r="AC33" s="152">
        <f t="shared" si="7"/>
        <v>0</v>
      </c>
      <c r="AD33" s="152">
        <f t="shared" si="7"/>
        <v>700</v>
      </c>
      <c r="AE33" s="152">
        <f t="shared" si="7"/>
        <v>0</v>
      </c>
      <c r="AF33" s="152">
        <f t="shared" si="7"/>
        <v>2271</v>
      </c>
    </row>
    <row r="34" spans="3:32" s="115" customFormat="1" ht="25.15" customHeight="1" x14ac:dyDescent="0.2">
      <c r="C34" s="134">
        <v>30</v>
      </c>
      <c r="D34" s="135">
        <v>3221104</v>
      </c>
      <c r="E34" s="136" t="s">
        <v>189</v>
      </c>
      <c r="F34" s="137"/>
      <c r="G34" s="138"/>
      <c r="H34" s="138"/>
      <c r="I34" s="139">
        <f t="shared" si="0"/>
        <v>0</v>
      </c>
      <c r="J34" s="140">
        <v>1.6</v>
      </c>
      <c r="K34" s="141"/>
      <c r="L34" s="141"/>
      <c r="M34" s="142">
        <f t="shared" si="1"/>
        <v>1.6</v>
      </c>
      <c r="N34" s="143">
        <v>1.8</v>
      </c>
      <c r="O34" s="144"/>
      <c r="P34" s="144"/>
      <c r="Q34" s="145">
        <f t="shared" si="2"/>
        <v>1.8</v>
      </c>
      <c r="R34" s="146">
        <v>1.5</v>
      </c>
      <c r="S34" s="147"/>
      <c r="T34" s="147"/>
      <c r="U34" s="148">
        <f t="shared" si="3"/>
        <v>1.5</v>
      </c>
      <c r="V34" s="149">
        <f t="shared" si="4"/>
        <v>4.9000000000000004</v>
      </c>
      <c r="W34" s="150"/>
      <c r="X34" s="150">
        <f t="shared" si="5"/>
        <v>0</v>
      </c>
      <c r="Y34" s="150">
        <f t="shared" si="5"/>
        <v>0</v>
      </c>
      <c r="Z34" s="151">
        <f t="shared" si="5"/>
        <v>4.9000000000000004</v>
      </c>
      <c r="AB34" s="152">
        <f t="shared" si="7"/>
        <v>490.00000000000006</v>
      </c>
      <c r="AC34" s="152">
        <f t="shared" si="7"/>
        <v>0</v>
      </c>
      <c r="AD34" s="152">
        <f t="shared" si="7"/>
        <v>0</v>
      </c>
      <c r="AE34" s="152">
        <f t="shared" si="7"/>
        <v>0</v>
      </c>
      <c r="AF34" s="152">
        <f t="shared" si="7"/>
        <v>490.00000000000006</v>
      </c>
    </row>
    <row r="35" spans="3:32" s="115" customFormat="1" ht="25.15" customHeight="1" x14ac:dyDescent="0.2">
      <c r="C35" s="134">
        <v>31</v>
      </c>
      <c r="D35" s="135">
        <v>3241101</v>
      </c>
      <c r="E35" s="136" t="s">
        <v>190</v>
      </c>
      <c r="F35" s="137">
        <v>1</v>
      </c>
      <c r="G35" s="138">
        <v>2</v>
      </c>
      <c r="H35" s="138"/>
      <c r="I35" s="139">
        <f t="shared" si="0"/>
        <v>3</v>
      </c>
      <c r="J35" s="140">
        <v>2.4</v>
      </c>
      <c r="K35" s="141"/>
      <c r="L35" s="141"/>
      <c r="M35" s="142">
        <f t="shared" si="1"/>
        <v>2.4</v>
      </c>
      <c r="N35" s="143">
        <v>0.9</v>
      </c>
      <c r="O35" s="144"/>
      <c r="P35" s="144"/>
      <c r="Q35" s="145">
        <f t="shared" si="2"/>
        <v>0.9</v>
      </c>
      <c r="R35" s="146">
        <v>0.4</v>
      </c>
      <c r="S35" s="147">
        <v>2</v>
      </c>
      <c r="T35" s="147"/>
      <c r="U35" s="148">
        <f t="shared" si="3"/>
        <v>2.4</v>
      </c>
      <c r="V35" s="149">
        <f t="shared" si="4"/>
        <v>4.7</v>
      </c>
      <c r="W35" s="150"/>
      <c r="X35" s="150">
        <f t="shared" si="5"/>
        <v>4</v>
      </c>
      <c r="Y35" s="150">
        <f t="shared" si="5"/>
        <v>0</v>
      </c>
      <c r="Z35" s="151">
        <f t="shared" si="5"/>
        <v>8.7000000000000011</v>
      </c>
      <c r="AB35" s="152">
        <f t="shared" si="7"/>
        <v>470</v>
      </c>
      <c r="AC35" s="152">
        <f t="shared" si="7"/>
        <v>0</v>
      </c>
      <c r="AD35" s="152">
        <f t="shared" si="7"/>
        <v>400</v>
      </c>
      <c r="AE35" s="152">
        <f t="shared" si="7"/>
        <v>0</v>
      </c>
      <c r="AF35" s="152">
        <f t="shared" si="7"/>
        <v>870.00000000000011</v>
      </c>
    </row>
    <row r="36" spans="3:32" s="115" customFormat="1" ht="25.15" customHeight="1" x14ac:dyDescent="0.2">
      <c r="C36" s="134">
        <v>32</v>
      </c>
      <c r="D36" s="135">
        <v>3241102</v>
      </c>
      <c r="E36" s="136" t="s">
        <v>191</v>
      </c>
      <c r="F36" s="137"/>
      <c r="G36" s="138"/>
      <c r="H36" s="138"/>
      <c r="I36" s="139">
        <f t="shared" si="0"/>
        <v>0</v>
      </c>
      <c r="J36" s="140"/>
      <c r="K36" s="141"/>
      <c r="L36" s="141"/>
      <c r="M36" s="142">
        <f t="shared" si="1"/>
        <v>0</v>
      </c>
      <c r="N36" s="143">
        <v>0</v>
      </c>
      <c r="O36" s="144"/>
      <c r="P36" s="144"/>
      <c r="Q36" s="145">
        <f t="shared" si="2"/>
        <v>0</v>
      </c>
      <c r="R36" s="146"/>
      <c r="S36" s="147"/>
      <c r="T36" s="147"/>
      <c r="U36" s="148">
        <f t="shared" si="3"/>
        <v>0</v>
      </c>
      <c r="V36" s="149">
        <f t="shared" si="4"/>
        <v>0</v>
      </c>
      <c r="W36" s="150"/>
      <c r="X36" s="150">
        <f t="shared" si="5"/>
        <v>0</v>
      </c>
      <c r="Y36" s="150">
        <f t="shared" si="5"/>
        <v>0</v>
      </c>
      <c r="Z36" s="151">
        <f t="shared" si="5"/>
        <v>0</v>
      </c>
      <c r="AB36" s="152">
        <f t="shared" si="7"/>
        <v>0</v>
      </c>
      <c r="AC36" s="152">
        <f t="shared" si="7"/>
        <v>0</v>
      </c>
      <c r="AD36" s="152">
        <f t="shared" si="7"/>
        <v>0</v>
      </c>
      <c r="AE36" s="152">
        <f t="shared" si="7"/>
        <v>0</v>
      </c>
      <c r="AF36" s="152">
        <f t="shared" si="7"/>
        <v>0</v>
      </c>
    </row>
    <row r="37" spans="3:32" s="115" customFormat="1" ht="25.15" customHeight="1" x14ac:dyDescent="0.2">
      <c r="C37" s="134">
        <v>33</v>
      </c>
      <c r="D37" s="135">
        <v>3253103</v>
      </c>
      <c r="E37" s="136" t="s">
        <v>192</v>
      </c>
      <c r="F37" s="137">
        <v>1</v>
      </c>
      <c r="G37" s="138">
        <v>7</v>
      </c>
      <c r="H37" s="138"/>
      <c r="I37" s="139">
        <f t="shared" si="0"/>
        <v>8</v>
      </c>
      <c r="J37" s="140">
        <v>4</v>
      </c>
      <c r="K37" s="141"/>
      <c r="L37" s="141"/>
      <c r="M37" s="142">
        <f t="shared" si="1"/>
        <v>4</v>
      </c>
      <c r="N37" s="143">
        <v>4.5</v>
      </c>
      <c r="O37" s="144"/>
      <c r="P37" s="144"/>
      <c r="Q37" s="145">
        <f t="shared" si="2"/>
        <v>4.5</v>
      </c>
      <c r="R37" s="146">
        <v>0.5</v>
      </c>
      <c r="S37" s="147">
        <v>3.5</v>
      </c>
      <c r="T37" s="147"/>
      <c r="U37" s="155">
        <f t="shared" si="3"/>
        <v>4</v>
      </c>
      <c r="V37" s="149">
        <f t="shared" si="4"/>
        <v>10</v>
      </c>
      <c r="W37" s="150"/>
      <c r="X37" s="150">
        <f t="shared" ref="X37:Z54" si="8">G37+K37+O37+S37</f>
        <v>10.5</v>
      </c>
      <c r="Y37" s="150">
        <f t="shared" si="8"/>
        <v>0</v>
      </c>
      <c r="Z37" s="151">
        <f t="shared" si="8"/>
        <v>20.5</v>
      </c>
      <c r="AB37" s="152">
        <f t="shared" si="7"/>
        <v>1000</v>
      </c>
      <c r="AC37" s="152">
        <f t="shared" si="7"/>
        <v>0</v>
      </c>
      <c r="AD37" s="152">
        <f t="shared" si="7"/>
        <v>1050</v>
      </c>
      <c r="AE37" s="152">
        <f t="shared" si="7"/>
        <v>0</v>
      </c>
      <c r="AF37" s="152">
        <f t="shared" si="7"/>
        <v>2050</v>
      </c>
    </row>
    <row r="38" spans="3:32" s="115" customFormat="1" ht="25.15" customHeight="1" x14ac:dyDescent="0.2">
      <c r="C38" s="134">
        <v>34</v>
      </c>
      <c r="D38" s="135">
        <v>3255101</v>
      </c>
      <c r="E38" s="136" t="s">
        <v>193</v>
      </c>
      <c r="F38" s="137">
        <v>1</v>
      </c>
      <c r="G38" s="138">
        <v>2</v>
      </c>
      <c r="H38" s="138"/>
      <c r="I38" s="139">
        <f t="shared" si="0"/>
        <v>3</v>
      </c>
      <c r="J38" s="140">
        <v>10</v>
      </c>
      <c r="K38" s="141"/>
      <c r="L38" s="141"/>
      <c r="M38" s="142">
        <f t="shared" si="1"/>
        <v>10</v>
      </c>
      <c r="N38" s="143">
        <v>10</v>
      </c>
      <c r="O38" s="144"/>
      <c r="P38" s="144"/>
      <c r="Q38" s="145">
        <f t="shared" si="2"/>
        <v>10</v>
      </c>
      <c r="R38" s="146">
        <v>10</v>
      </c>
      <c r="S38" s="147"/>
      <c r="T38" s="147"/>
      <c r="U38" s="155">
        <f t="shared" si="3"/>
        <v>10</v>
      </c>
      <c r="V38" s="149">
        <f t="shared" si="4"/>
        <v>31</v>
      </c>
      <c r="W38" s="150"/>
      <c r="X38" s="150">
        <f t="shared" si="8"/>
        <v>2</v>
      </c>
      <c r="Y38" s="150">
        <f t="shared" si="8"/>
        <v>0</v>
      </c>
      <c r="Z38" s="151">
        <f t="shared" si="8"/>
        <v>33</v>
      </c>
      <c r="AB38" s="152">
        <f t="shared" si="7"/>
        <v>3100</v>
      </c>
      <c r="AC38" s="152">
        <f t="shared" si="7"/>
        <v>0</v>
      </c>
      <c r="AD38" s="152">
        <f t="shared" si="7"/>
        <v>200</v>
      </c>
      <c r="AE38" s="152">
        <f t="shared" si="7"/>
        <v>0</v>
      </c>
      <c r="AF38" s="152">
        <f t="shared" si="7"/>
        <v>3300</v>
      </c>
    </row>
    <row r="39" spans="3:32" s="115" customFormat="1" ht="25.15" customHeight="1" x14ac:dyDescent="0.2">
      <c r="C39" s="134">
        <v>35</v>
      </c>
      <c r="D39" s="135">
        <v>3255104</v>
      </c>
      <c r="E39" s="136" t="s">
        <v>194</v>
      </c>
      <c r="F39" s="137">
        <v>0.2</v>
      </c>
      <c r="G39" s="138"/>
      <c r="H39" s="138"/>
      <c r="I39" s="139">
        <f t="shared" si="0"/>
        <v>0.2</v>
      </c>
      <c r="J39" s="140">
        <v>0.4</v>
      </c>
      <c r="K39" s="141"/>
      <c r="L39" s="141"/>
      <c r="M39" s="142">
        <f t="shared" si="1"/>
        <v>0.4</v>
      </c>
      <c r="N39" s="143">
        <v>0.45</v>
      </c>
      <c r="O39" s="144"/>
      <c r="P39" s="144"/>
      <c r="Q39" s="145">
        <f t="shared" si="2"/>
        <v>0.45</v>
      </c>
      <c r="R39" s="146">
        <v>0.1</v>
      </c>
      <c r="S39" s="147">
        <v>0.2</v>
      </c>
      <c r="T39" s="147"/>
      <c r="U39" s="155">
        <f t="shared" si="3"/>
        <v>0.30000000000000004</v>
      </c>
      <c r="V39" s="149">
        <f t="shared" si="4"/>
        <v>1.1500000000000001</v>
      </c>
      <c r="W39" s="150"/>
      <c r="X39" s="150">
        <f t="shared" si="8"/>
        <v>0.2</v>
      </c>
      <c r="Y39" s="150">
        <f t="shared" si="8"/>
        <v>0</v>
      </c>
      <c r="Z39" s="151">
        <f t="shared" si="8"/>
        <v>1.35</v>
      </c>
      <c r="AB39" s="152">
        <f t="shared" si="7"/>
        <v>115.00000000000001</v>
      </c>
      <c r="AC39" s="152">
        <f t="shared" si="7"/>
        <v>0</v>
      </c>
      <c r="AD39" s="152">
        <f t="shared" si="7"/>
        <v>20</v>
      </c>
      <c r="AE39" s="152">
        <f t="shared" si="7"/>
        <v>0</v>
      </c>
      <c r="AF39" s="152">
        <f t="shared" si="7"/>
        <v>135</v>
      </c>
    </row>
    <row r="40" spans="3:32" s="115" customFormat="1" ht="25.15" customHeight="1" x14ac:dyDescent="0.2">
      <c r="C40" s="134">
        <v>36</v>
      </c>
      <c r="D40" s="135">
        <v>3255105</v>
      </c>
      <c r="E40" s="136" t="s">
        <v>195</v>
      </c>
      <c r="F40" s="137">
        <v>2.2599999999999998</v>
      </c>
      <c r="G40" s="138">
        <v>8</v>
      </c>
      <c r="H40" s="138"/>
      <c r="I40" s="139">
        <f t="shared" si="0"/>
        <v>10.26</v>
      </c>
      <c r="J40" s="140">
        <v>2.4</v>
      </c>
      <c r="K40" s="141"/>
      <c r="L40" s="141"/>
      <c r="M40" s="142">
        <f t="shared" si="1"/>
        <v>2.4</v>
      </c>
      <c r="N40" s="143">
        <v>2.7</v>
      </c>
      <c r="O40" s="144"/>
      <c r="P40" s="144"/>
      <c r="Q40" s="145">
        <f t="shared" si="2"/>
        <v>2.7</v>
      </c>
      <c r="R40" s="146">
        <v>0.5</v>
      </c>
      <c r="S40" s="147">
        <v>3</v>
      </c>
      <c r="T40" s="147"/>
      <c r="U40" s="155">
        <f t="shared" si="3"/>
        <v>3.5</v>
      </c>
      <c r="V40" s="149">
        <f t="shared" si="4"/>
        <v>7.86</v>
      </c>
      <c r="W40" s="150"/>
      <c r="X40" s="150">
        <f t="shared" si="8"/>
        <v>11</v>
      </c>
      <c r="Y40" s="150">
        <f t="shared" si="8"/>
        <v>0</v>
      </c>
      <c r="Z40" s="151">
        <f t="shared" si="8"/>
        <v>18.86</v>
      </c>
      <c r="AB40" s="152">
        <f t="shared" si="7"/>
        <v>786</v>
      </c>
      <c r="AC40" s="152">
        <f t="shared" si="7"/>
        <v>0</v>
      </c>
      <c r="AD40" s="152">
        <f t="shared" si="7"/>
        <v>1100</v>
      </c>
      <c r="AE40" s="152">
        <f t="shared" si="7"/>
        <v>0</v>
      </c>
      <c r="AF40" s="152">
        <f t="shared" si="7"/>
        <v>1886</v>
      </c>
    </row>
    <row r="41" spans="3:32" s="115" customFormat="1" ht="25.15" customHeight="1" x14ac:dyDescent="0.2">
      <c r="C41" s="134">
        <v>37</v>
      </c>
      <c r="D41" s="135">
        <v>3256101</v>
      </c>
      <c r="E41" s="136" t="s">
        <v>196</v>
      </c>
      <c r="F41" s="137"/>
      <c r="G41" s="138"/>
      <c r="H41" s="138"/>
      <c r="I41" s="139">
        <f t="shared" si="0"/>
        <v>0</v>
      </c>
      <c r="J41" s="140">
        <v>4</v>
      </c>
      <c r="K41" s="141"/>
      <c r="L41" s="141"/>
      <c r="M41" s="142">
        <f t="shared" si="1"/>
        <v>4</v>
      </c>
      <c r="N41" s="143">
        <v>4.5</v>
      </c>
      <c r="O41" s="144"/>
      <c r="P41" s="144"/>
      <c r="Q41" s="145">
        <f t="shared" si="2"/>
        <v>4.5</v>
      </c>
      <c r="R41" s="146">
        <v>1</v>
      </c>
      <c r="S41" s="147">
        <v>3</v>
      </c>
      <c r="T41" s="147"/>
      <c r="U41" s="155">
        <f t="shared" si="3"/>
        <v>4</v>
      </c>
      <c r="V41" s="149">
        <f t="shared" si="4"/>
        <v>9.5</v>
      </c>
      <c r="W41" s="150"/>
      <c r="X41" s="150">
        <f t="shared" si="8"/>
        <v>3</v>
      </c>
      <c r="Y41" s="150">
        <f t="shared" si="8"/>
        <v>0</v>
      </c>
      <c r="Z41" s="151">
        <f t="shared" si="8"/>
        <v>12.5</v>
      </c>
      <c r="AB41" s="152">
        <f t="shared" si="7"/>
        <v>950</v>
      </c>
      <c r="AC41" s="152">
        <f t="shared" si="7"/>
        <v>0</v>
      </c>
      <c r="AD41" s="152">
        <f t="shared" si="7"/>
        <v>300</v>
      </c>
      <c r="AE41" s="152">
        <f t="shared" si="7"/>
        <v>0</v>
      </c>
      <c r="AF41" s="152">
        <f t="shared" si="7"/>
        <v>1250</v>
      </c>
    </row>
    <row r="42" spans="3:32" s="115" customFormat="1" ht="25.15" customHeight="1" x14ac:dyDescent="0.2">
      <c r="C42" s="134">
        <v>38</v>
      </c>
      <c r="D42" s="135">
        <v>3257301</v>
      </c>
      <c r="E42" s="136" t="s">
        <v>197</v>
      </c>
      <c r="F42" s="137">
        <v>2</v>
      </c>
      <c r="G42" s="138">
        <v>10</v>
      </c>
      <c r="H42" s="138"/>
      <c r="I42" s="139">
        <f t="shared" si="0"/>
        <v>12</v>
      </c>
      <c r="J42" s="140">
        <v>8</v>
      </c>
      <c r="K42" s="141"/>
      <c r="L42" s="141"/>
      <c r="M42" s="142">
        <f t="shared" si="1"/>
        <v>8</v>
      </c>
      <c r="N42" s="143">
        <v>9</v>
      </c>
      <c r="O42" s="144"/>
      <c r="P42" s="144"/>
      <c r="Q42" s="145">
        <f t="shared" si="2"/>
        <v>9</v>
      </c>
      <c r="R42" s="146">
        <v>1</v>
      </c>
      <c r="S42" s="147">
        <v>6</v>
      </c>
      <c r="T42" s="147"/>
      <c r="U42" s="155">
        <f t="shared" si="3"/>
        <v>7</v>
      </c>
      <c r="V42" s="149">
        <f t="shared" si="4"/>
        <v>20</v>
      </c>
      <c r="W42" s="150"/>
      <c r="X42" s="150">
        <f t="shared" si="8"/>
        <v>16</v>
      </c>
      <c r="Y42" s="150">
        <f t="shared" si="8"/>
        <v>0</v>
      </c>
      <c r="Z42" s="151">
        <f t="shared" si="8"/>
        <v>36</v>
      </c>
      <c r="AB42" s="152">
        <f t="shared" si="7"/>
        <v>2000</v>
      </c>
      <c r="AC42" s="152">
        <f t="shared" si="7"/>
        <v>0</v>
      </c>
      <c r="AD42" s="152">
        <f t="shared" si="7"/>
        <v>1600</v>
      </c>
      <c r="AE42" s="152">
        <f t="shared" si="7"/>
        <v>0</v>
      </c>
      <c r="AF42" s="152">
        <f t="shared" si="7"/>
        <v>3600</v>
      </c>
    </row>
    <row r="43" spans="3:32" s="115" customFormat="1" ht="25.15" customHeight="1" x14ac:dyDescent="0.2">
      <c r="C43" s="134">
        <v>39</v>
      </c>
      <c r="D43" s="135">
        <v>3258102</v>
      </c>
      <c r="E43" s="136" t="s">
        <v>198</v>
      </c>
      <c r="F43" s="137">
        <v>1.7</v>
      </c>
      <c r="G43" s="138">
        <v>10</v>
      </c>
      <c r="H43" s="138"/>
      <c r="I43" s="139">
        <f t="shared" si="0"/>
        <v>11.7</v>
      </c>
      <c r="J43" s="140">
        <v>3.2</v>
      </c>
      <c r="K43" s="141"/>
      <c r="L43" s="141"/>
      <c r="M43" s="142">
        <f t="shared" si="1"/>
        <v>3.2</v>
      </c>
      <c r="N43" s="143">
        <v>1.8</v>
      </c>
      <c r="O43" s="144"/>
      <c r="P43" s="144"/>
      <c r="Q43" s="145">
        <f t="shared" si="2"/>
        <v>1.8</v>
      </c>
      <c r="R43" s="146">
        <v>1.7</v>
      </c>
      <c r="S43" s="147">
        <v>10</v>
      </c>
      <c r="T43" s="147"/>
      <c r="U43" s="155">
        <f t="shared" si="3"/>
        <v>11.7</v>
      </c>
      <c r="V43" s="149">
        <f t="shared" si="4"/>
        <v>8.4</v>
      </c>
      <c r="W43" s="150"/>
      <c r="X43" s="150">
        <f t="shared" si="8"/>
        <v>20</v>
      </c>
      <c r="Y43" s="150">
        <f t="shared" si="8"/>
        <v>0</v>
      </c>
      <c r="Z43" s="151">
        <f t="shared" si="8"/>
        <v>28.4</v>
      </c>
      <c r="AB43" s="152">
        <f t="shared" si="7"/>
        <v>840</v>
      </c>
      <c r="AC43" s="152">
        <f t="shared" si="7"/>
        <v>0</v>
      </c>
      <c r="AD43" s="152">
        <f t="shared" si="7"/>
        <v>2000</v>
      </c>
      <c r="AE43" s="152">
        <f t="shared" si="7"/>
        <v>0</v>
      </c>
      <c r="AF43" s="152">
        <f t="shared" si="7"/>
        <v>2840</v>
      </c>
    </row>
    <row r="44" spans="3:32" s="115" customFormat="1" ht="25.15" customHeight="1" x14ac:dyDescent="0.2">
      <c r="C44" s="134">
        <v>40</v>
      </c>
      <c r="D44" s="135">
        <v>3258103</v>
      </c>
      <c r="E44" s="136" t="s">
        <v>199</v>
      </c>
      <c r="F44" s="137">
        <v>30</v>
      </c>
      <c r="G44" s="138">
        <v>20</v>
      </c>
      <c r="H44" s="138"/>
      <c r="I44" s="139">
        <f t="shared" si="0"/>
        <v>50</v>
      </c>
      <c r="J44" s="140">
        <v>30</v>
      </c>
      <c r="K44" s="141"/>
      <c r="L44" s="141"/>
      <c r="M44" s="142">
        <f t="shared" si="1"/>
        <v>30</v>
      </c>
      <c r="N44" s="143">
        <v>10</v>
      </c>
      <c r="O44" s="144">
        <v>20</v>
      </c>
      <c r="P44" s="144"/>
      <c r="Q44" s="145">
        <f t="shared" si="2"/>
        <v>30</v>
      </c>
      <c r="R44" s="146">
        <v>5</v>
      </c>
      <c r="S44" s="147">
        <v>26</v>
      </c>
      <c r="T44" s="147"/>
      <c r="U44" s="155">
        <f t="shared" si="3"/>
        <v>31</v>
      </c>
      <c r="V44" s="149">
        <f t="shared" si="4"/>
        <v>75</v>
      </c>
      <c r="W44" s="150"/>
      <c r="X44" s="150">
        <f t="shared" si="8"/>
        <v>66</v>
      </c>
      <c r="Y44" s="150">
        <f t="shared" si="8"/>
        <v>0</v>
      </c>
      <c r="Z44" s="151">
        <f t="shared" si="8"/>
        <v>141</v>
      </c>
      <c r="AB44" s="152">
        <f t="shared" si="7"/>
        <v>7500</v>
      </c>
      <c r="AC44" s="152">
        <f t="shared" si="7"/>
        <v>0</v>
      </c>
      <c r="AD44" s="152">
        <f t="shared" si="7"/>
        <v>6600</v>
      </c>
      <c r="AE44" s="152">
        <f t="shared" si="7"/>
        <v>0</v>
      </c>
      <c r="AF44" s="152">
        <f t="shared" si="7"/>
        <v>14100</v>
      </c>
    </row>
    <row r="45" spans="3:32" s="115" customFormat="1" ht="25.15" customHeight="1" x14ac:dyDescent="0.25">
      <c r="C45" s="134">
        <v>41</v>
      </c>
      <c r="D45" s="135">
        <v>3258104</v>
      </c>
      <c r="E45" s="136" t="s">
        <v>200</v>
      </c>
      <c r="F45" s="137">
        <v>4</v>
      </c>
      <c r="G45" s="138">
        <v>20</v>
      </c>
      <c r="H45" s="138"/>
      <c r="I45" s="139">
        <f t="shared" si="0"/>
        <v>24</v>
      </c>
      <c r="J45" s="140">
        <v>15</v>
      </c>
      <c r="K45" s="141"/>
      <c r="L45" s="141"/>
      <c r="M45" s="142">
        <f t="shared" si="1"/>
        <v>15</v>
      </c>
      <c r="N45" s="143">
        <v>3</v>
      </c>
      <c r="O45" s="144"/>
      <c r="P45" s="144"/>
      <c r="Q45" s="145">
        <f t="shared" si="2"/>
        <v>3</v>
      </c>
      <c r="R45" s="146">
        <v>8</v>
      </c>
      <c r="S45" s="147">
        <v>16</v>
      </c>
      <c r="T45" s="147"/>
      <c r="U45" s="155">
        <f t="shared" si="3"/>
        <v>24</v>
      </c>
      <c r="V45" s="149">
        <f t="shared" si="4"/>
        <v>30</v>
      </c>
      <c r="W45" s="150"/>
      <c r="X45" s="150">
        <f t="shared" si="8"/>
        <v>36</v>
      </c>
      <c r="Y45" s="150">
        <f t="shared" si="8"/>
        <v>0</v>
      </c>
      <c r="Z45" s="153">
        <f t="shared" si="8"/>
        <v>66</v>
      </c>
      <c r="AA45" s="156"/>
      <c r="AB45" s="152">
        <f t="shared" si="7"/>
        <v>3000</v>
      </c>
      <c r="AC45" s="152">
        <f t="shared" si="7"/>
        <v>0</v>
      </c>
      <c r="AD45" s="152">
        <f t="shared" si="7"/>
        <v>3600</v>
      </c>
      <c r="AE45" s="152">
        <f t="shared" si="7"/>
        <v>0</v>
      </c>
      <c r="AF45" s="152">
        <f t="shared" si="7"/>
        <v>6600</v>
      </c>
    </row>
    <row r="46" spans="3:32" s="115" customFormat="1" ht="25.15" customHeight="1" x14ac:dyDescent="0.2">
      <c r="C46" s="134">
        <v>42</v>
      </c>
      <c r="D46" s="157">
        <v>3255102</v>
      </c>
      <c r="E46" s="136" t="s">
        <v>201</v>
      </c>
      <c r="F46" s="137">
        <v>5</v>
      </c>
      <c r="G46" s="138">
        <v>15</v>
      </c>
      <c r="H46" s="138"/>
      <c r="I46" s="139">
        <f t="shared" si="0"/>
        <v>20</v>
      </c>
      <c r="J46" s="140"/>
      <c r="K46" s="141"/>
      <c r="L46" s="141"/>
      <c r="M46" s="142">
        <f t="shared" si="1"/>
        <v>0</v>
      </c>
      <c r="N46" s="143">
        <v>0</v>
      </c>
      <c r="O46" s="144"/>
      <c r="P46" s="144"/>
      <c r="Q46" s="145">
        <f t="shared" si="2"/>
        <v>0</v>
      </c>
      <c r="R46" s="146">
        <v>0.2</v>
      </c>
      <c r="S46" s="147">
        <v>2</v>
      </c>
      <c r="T46" s="147"/>
      <c r="U46" s="155">
        <f t="shared" si="3"/>
        <v>2.2000000000000002</v>
      </c>
      <c r="V46" s="149">
        <f t="shared" si="4"/>
        <v>5.2</v>
      </c>
      <c r="W46" s="150"/>
      <c r="X46" s="150">
        <f t="shared" si="8"/>
        <v>17</v>
      </c>
      <c r="Y46" s="150">
        <f t="shared" si="8"/>
        <v>0</v>
      </c>
      <c r="Z46" s="151">
        <f t="shared" si="8"/>
        <v>22.2</v>
      </c>
      <c r="AB46" s="152">
        <f t="shared" si="7"/>
        <v>520</v>
      </c>
      <c r="AC46" s="152">
        <f t="shared" si="7"/>
        <v>0</v>
      </c>
      <c r="AD46" s="152">
        <f t="shared" si="7"/>
        <v>1700</v>
      </c>
      <c r="AE46" s="152">
        <f t="shared" si="7"/>
        <v>0</v>
      </c>
      <c r="AF46" s="152">
        <f t="shared" si="7"/>
        <v>2220</v>
      </c>
    </row>
    <row r="47" spans="3:32" s="115" customFormat="1" ht="25.15" customHeight="1" x14ac:dyDescent="0.2">
      <c r="C47" s="134">
        <v>43</v>
      </c>
      <c r="D47" s="135">
        <v>3211111</v>
      </c>
      <c r="E47" s="136" t="s">
        <v>202</v>
      </c>
      <c r="F47" s="137">
        <v>5</v>
      </c>
      <c r="G47" s="138">
        <v>20</v>
      </c>
      <c r="H47" s="138"/>
      <c r="I47" s="139">
        <f t="shared" si="0"/>
        <v>25</v>
      </c>
      <c r="J47" s="140">
        <v>15</v>
      </c>
      <c r="K47" s="141"/>
      <c r="L47" s="141"/>
      <c r="M47" s="142">
        <f t="shared" si="1"/>
        <v>15</v>
      </c>
      <c r="N47" s="143">
        <v>15</v>
      </c>
      <c r="O47" s="144"/>
      <c r="P47" s="144"/>
      <c r="Q47" s="145">
        <f t="shared" si="2"/>
        <v>15</v>
      </c>
      <c r="R47" s="146">
        <v>4</v>
      </c>
      <c r="S47" s="147"/>
      <c r="T47" s="147"/>
      <c r="U47" s="155">
        <f t="shared" si="3"/>
        <v>4</v>
      </c>
      <c r="V47" s="149">
        <f t="shared" si="4"/>
        <v>39</v>
      </c>
      <c r="W47" s="150"/>
      <c r="X47" s="150">
        <f t="shared" si="8"/>
        <v>20</v>
      </c>
      <c r="Y47" s="150">
        <f t="shared" si="8"/>
        <v>0</v>
      </c>
      <c r="Z47" s="151">
        <f t="shared" si="8"/>
        <v>59</v>
      </c>
      <c r="AB47" s="152">
        <f t="shared" si="7"/>
        <v>3900</v>
      </c>
      <c r="AC47" s="152">
        <f t="shared" si="7"/>
        <v>0</v>
      </c>
      <c r="AD47" s="152">
        <f t="shared" si="7"/>
        <v>2000</v>
      </c>
      <c r="AE47" s="152">
        <f t="shared" si="7"/>
        <v>0</v>
      </c>
      <c r="AF47" s="152">
        <f t="shared" si="7"/>
        <v>5900</v>
      </c>
    </row>
    <row r="48" spans="3:32" s="115" customFormat="1" ht="25.15" customHeight="1" x14ac:dyDescent="0.2">
      <c r="C48" s="134">
        <v>44</v>
      </c>
      <c r="D48" s="135">
        <v>3231201</v>
      </c>
      <c r="E48" s="136" t="s">
        <v>203</v>
      </c>
      <c r="F48" s="137"/>
      <c r="G48" s="138">
        <v>20</v>
      </c>
      <c r="H48" s="138"/>
      <c r="I48" s="139">
        <f t="shared" si="0"/>
        <v>20</v>
      </c>
      <c r="J48" s="140"/>
      <c r="K48" s="141"/>
      <c r="L48" s="141"/>
      <c r="M48" s="142">
        <f t="shared" si="1"/>
        <v>0</v>
      </c>
      <c r="N48" s="143">
        <v>0</v>
      </c>
      <c r="O48" s="144"/>
      <c r="P48" s="144"/>
      <c r="Q48" s="145">
        <f t="shared" si="2"/>
        <v>0</v>
      </c>
      <c r="R48" s="146"/>
      <c r="S48" s="147"/>
      <c r="T48" s="147"/>
      <c r="U48" s="155">
        <f t="shared" si="3"/>
        <v>0</v>
      </c>
      <c r="V48" s="149">
        <f t="shared" si="4"/>
        <v>0</v>
      </c>
      <c r="W48" s="150"/>
      <c r="X48" s="150">
        <f t="shared" si="8"/>
        <v>20</v>
      </c>
      <c r="Y48" s="150">
        <f t="shared" si="8"/>
        <v>0</v>
      </c>
      <c r="Z48" s="151">
        <f t="shared" si="8"/>
        <v>20</v>
      </c>
      <c r="AB48" s="152">
        <f t="shared" si="7"/>
        <v>0</v>
      </c>
      <c r="AC48" s="152">
        <f t="shared" si="7"/>
        <v>0</v>
      </c>
      <c r="AD48" s="152">
        <f t="shared" si="7"/>
        <v>2000</v>
      </c>
      <c r="AE48" s="152">
        <f t="shared" si="7"/>
        <v>0</v>
      </c>
      <c r="AF48" s="152">
        <f t="shared" si="7"/>
        <v>2000</v>
      </c>
    </row>
    <row r="49" spans="3:32" s="115" customFormat="1" ht="25.15" customHeight="1" x14ac:dyDescent="0.2">
      <c r="C49" s="134">
        <v>45</v>
      </c>
      <c r="D49" s="135">
        <v>3231101</v>
      </c>
      <c r="E49" s="136" t="s">
        <v>204</v>
      </c>
      <c r="F49" s="137"/>
      <c r="G49" s="138"/>
      <c r="H49" s="138"/>
      <c r="I49" s="139">
        <f t="shared" si="0"/>
        <v>0</v>
      </c>
      <c r="J49" s="140"/>
      <c r="K49" s="141"/>
      <c r="L49" s="141"/>
      <c r="M49" s="142">
        <f t="shared" si="1"/>
        <v>0</v>
      </c>
      <c r="N49" s="143">
        <v>0</v>
      </c>
      <c r="O49" s="144"/>
      <c r="P49" s="144"/>
      <c r="Q49" s="145">
        <f t="shared" si="2"/>
        <v>0</v>
      </c>
      <c r="R49" s="146"/>
      <c r="S49" s="147"/>
      <c r="T49" s="147"/>
      <c r="U49" s="155">
        <f t="shared" si="3"/>
        <v>0</v>
      </c>
      <c r="V49" s="149">
        <f t="shared" si="4"/>
        <v>0</v>
      </c>
      <c r="W49" s="150"/>
      <c r="X49" s="150">
        <f t="shared" si="8"/>
        <v>0</v>
      </c>
      <c r="Y49" s="150">
        <f t="shared" si="8"/>
        <v>0</v>
      </c>
      <c r="Z49" s="151">
        <f t="shared" si="8"/>
        <v>0</v>
      </c>
      <c r="AB49" s="152">
        <f t="shared" si="7"/>
        <v>0</v>
      </c>
      <c r="AC49" s="152">
        <f t="shared" si="7"/>
        <v>0</v>
      </c>
      <c r="AD49" s="152">
        <f t="shared" si="7"/>
        <v>0</v>
      </c>
      <c r="AE49" s="152">
        <f t="shared" si="7"/>
        <v>0</v>
      </c>
      <c r="AF49" s="152">
        <f t="shared" si="7"/>
        <v>0</v>
      </c>
    </row>
    <row r="50" spans="3:32" s="115" customFormat="1" ht="25.15" customHeight="1" x14ac:dyDescent="0.2">
      <c r="C50" s="134">
        <v>46</v>
      </c>
      <c r="D50" s="135">
        <v>3257101</v>
      </c>
      <c r="E50" s="136" t="s">
        <v>205</v>
      </c>
      <c r="F50" s="137">
        <v>100</v>
      </c>
      <c r="G50" s="138">
        <v>50</v>
      </c>
      <c r="H50" s="138"/>
      <c r="I50" s="139">
        <f t="shared" si="0"/>
        <v>150</v>
      </c>
      <c r="J50" s="140"/>
      <c r="K50" s="141"/>
      <c r="L50" s="141"/>
      <c r="M50" s="142">
        <f t="shared" si="1"/>
        <v>0</v>
      </c>
      <c r="N50" s="143">
        <v>0</v>
      </c>
      <c r="O50" s="144"/>
      <c r="P50" s="144"/>
      <c r="Q50" s="145">
        <f t="shared" si="2"/>
        <v>0</v>
      </c>
      <c r="R50" s="146"/>
      <c r="S50" s="147"/>
      <c r="T50" s="147"/>
      <c r="U50" s="155">
        <f t="shared" si="3"/>
        <v>0</v>
      </c>
      <c r="V50" s="149">
        <f t="shared" si="4"/>
        <v>100</v>
      </c>
      <c r="W50" s="150"/>
      <c r="X50" s="150">
        <f t="shared" si="8"/>
        <v>50</v>
      </c>
      <c r="Y50" s="150">
        <f t="shared" si="8"/>
        <v>0</v>
      </c>
      <c r="Z50" s="151">
        <f t="shared" si="8"/>
        <v>150</v>
      </c>
      <c r="AB50" s="152">
        <f t="shared" si="7"/>
        <v>10000</v>
      </c>
      <c r="AC50" s="152">
        <f t="shared" si="7"/>
        <v>0</v>
      </c>
      <c r="AD50" s="152">
        <f t="shared" si="7"/>
        <v>5000</v>
      </c>
      <c r="AE50" s="152">
        <f t="shared" si="7"/>
        <v>0</v>
      </c>
      <c r="AF50" s="152">
        <f t="shared" si="7"/>
        <v>15000</v>
      </c>
    </row>
    <row r="51" spans="3:32" s="115" customFormat="1" ht="25.15" customHeight="1" x14ac:dyDescent="0.2">
      <c r="C51" s="134">
        <v>47</v>
      </c>
      <c r="D51" s="135">
        <v>3257101</v>
      </c>
      <c r="E51" s="136" t="s">
        <v>206</v>
      </c>
      <c r="F51" s="137"/>
      <c r="G51" s="138"/>
      <c r="H51" s="138"/>
      <c r="I51" s="139">
        <f t="shared" si="0"/>
        <v>0</v>
      </c>
      <c r="J51" s="140">
        <v>0</v>
      </c>
      <c r="K51" s="141"/>
      <c r="L51" s="141"/>
      <c r="M51" s="142">
        <f t="shared" si="1"/>
        <v>0</v>
      </c>
      <c r="N51" s="143">
        <v>0</v>
      </c>
      <c r="O51" s="144"/>
      <c r="P51" s="144"/>
      <c r="Q51" s="145">
        <f t="shared" si="2"/>
        <v>0</v>
      </c>
      <c r="R51" s="146"/>
      <c r="S51" s="147"/>
      <c r="T51" s="147"/>
      <c r="U51" s="155">
        <f t="shared" si="3"/>
        <v>0</v>
      </c>
      <c r="V51" s="149">
        <f t="shared" si="4"/>
        <v>0</v>
      </c>
      <c r="W51" s="150"/>
      <c r="X51" s="150">
        <f t="shared" si="8"/>
        <v>0</v>
      </c>
      <c r="Y51" s="150">
        <f t="shared" si="8"/>
        <v>0</v>
      </c>
      <c r="Z51" s="151">
        <f t="shared" si="8"/>
        <v>0</v>
      </c>
      <c r="AB51" s="152">
        <f t="shared" si="7"/>
        <v>0</v>
      </c>
      <c r="AC51" s="152">
        <f t="shared" si="7"/>
        <v>0</v>
      </c>
      <c r="AD51" s="152">
        <f t="shared" si="7"/>
        <v>0</v>
      </c>
      <c r="AE51" s="152">
        <f t="shared" si="7"/>
        <v>0</v>
      </c>
      <c r="AF51" s="152">
        <f t="shared" si="7"/>
        <v>0</v>
      </c>
    </row>
    <row r="52" spans="3:32" s="115" customFormat="1" ht="25.15" customHeight="1" x14ac:dyDescent="0.2">
      <c r="C52" s="134">
        <v>48</v>
      </c>
      <c r="D52" s="135">
        <v>3411101</v>
      </c>
      <c r="E52" s="136" t="s">
        <v>207</v>
      </c>
      <c r="F52" s="137"/>
      <c r="G52" s="138"/>
      <c r="H52" s="138"/>
      <c r="I52" s="139">
        <f t="shared" si="0"/>
        <v>0</v>
      </c>
      <c r="J52" s="140"/>
      <c r="K52" s="141"/>
      <c r="L52" s="141"/>
      <c r="M52" s="142">
        <f t="shared" si="1"/>
        <v>0</v>
      </c>
      <c r="N52" s="143">
        <v>0</v>
      </c>
      <c r="O52" s="144"/>
      <c r="P52" s="144"/>
      <c r="Q52" s="145">
        <f t="shared" si="2"/>
        <v>0</v>
      </c>
      <c r="R52" s="146"/>
      <c r="S52" s="147"/>
      <c r="T52" s="147"/>
      <c r="U52" s="148">
        <f t="shared" si="3"/>
        <v>0</v>
      </c>
      <c r="V52" s="149">
        <f t="shared" si="4"/>
        <v>0</v>
      </c>
      <c r="W52" s="150"/>
      <c r="X52" s="150">
        <f t="shared" si="8"/>
        <v>0</v>
      </c>
      <c r="Y52" s="150">
        <f t="shared" si="8"/>
        <v>0</v>
      </c>
      <c r="Z52" s="151">
        <f t="shared" si="8"/>
        <v>0</v>
      </c>
      <c r="AB52" s="152">
        <f t="shared" si="7"/>
        <v>0</v>
      </c>
      <c r="AC52" s="152">
        <f t="shared" si="7"/>
        <v>0</v>
      </c>
      <c r="AD52" s="152">
        <f t="shared" si="7"/>
        <v>0</v>
      </c>
      <c r="AE52" s="152">
        <f t="shared" si="7"/>
        <v>0</v>
      </c>
      <c r="AF52" s="152">
        <f t="shared" si="7"/>
        <v>0</v>
      </c>
    </row>
    <row r="53" spans="3:32" s="115" customFormat="1" ht="25.15" customHeight="1" x14ac:dyDescent="0.2">
      <c r="C53" s="134">
        <v>49</v>
      </c>
      <c r="D53" s="135">
        <v>3821117</v>
      </c>
      <c r="E53" s="136" t="s">
        <v>208</v>
      </c>
      <c r="F53" s="137"/>
      <c r="G53" s="138"/>
      <c r="H53" s="138"/>
      <c r="I53" s="139">
        <f t="shared" si="0"/>
        <v>0</v>
      </c>
      <c r="J53" s="140"/>
      <c r="K53" s="141"/>
      <c r="L53" s="141"/>
      <c r="M53" s="142">
        <f t="shared" si="1"/>
        <v>0</v>
      </c>
      <c r="N53" s="143">
        <v>0</v>
      </c>
      <c r="O53" s="144"/>
      <c r="P53" s="144"/>
      <c r="Q53" s="145">
        <f t="shared" si="2"/>
        <v>0</v>
      </c>
      <c r="R53" s="146"/>
      <c r="S53" s="147"/>
      <c r="T53" s="147"/>
      <c r="U53" s="148">
        <f t="shared" si="3"/>
        <v>0</v>
      </c>
      <c r="V53" s="149">
        <f t="shared" si="4"/>
        <v>0</v>
      </c>
      <c r="W53" s="150"/>
      <c r="X53" s="150">
        <f t="shared" si="8"/>
        <v>0</v>
      </c>
      <c r="Y53" s="150">
        <f t="shared" si="8"/>
        <v>0</v>
      </c>
      <c r="Z53" s="151">
        <f t="shared" si="8"/>
        <v>0</v>
      </c>
      <c r="AB53" s="152">
        <f t="shared" si="7"/>
        <v>0</v>
      </c>
      <c r="AC53" s="152">
        <f t="shared" si="7"/>
        <v>0</v>
      </c>
      <c r="AD53" s="152">
        <f t="shared" si="7"/>
        <v>0</v>
      </c>
      <c r="AE53" s="152">
        <f t="shared" si="7"/>
        <v>0</v>
      </c>
      <c r="AF53" s="152">
        <f t="shared" si="7"/>
        <v>0</v>
      </c>
    </row>
    <row r="54" spans="3:32" s="115" customFormat="1" ht="25.15" customHeight="1" x14ac:dyDescent="0.2">
      <c r="C54" s="134">
        <v>50</v>
      </c>
      <c r="D54" s="135">
        <v>3257103</v>
      </c>
      <c r="E54" s="136" t="s">
        <v>209</v>
      </c>
      <c r="F54" s="137"/>
      <c r="G54" s="138"/>
      <c r="H54" s="138"/>
      <c r="I54" s="139">
        <f t="shared" si="0"/>
        <v>0</v>
      </c>
      <c r="J54" s="140"/>
      <c r="K54" s="141"/>
      <c r="L54" s="141"/>
      <c r="M54" s="142">
        <f t="shared" si="1"/>
        <v>0</v>
      </c>
      <c r="N54" s="143">
        <v>0</v>
      </c>
      <c r="O54" s="144"/>
      <c r="P54" s="144"/>
      <c r="Q54" s="145">
        <f t="shared" si="2"/>
        <v>0</v>
      </c>
      <c r="R54" s="146"/>
      <c r="S54" s="147"/>
      <c r="T54" s="147"/>
      <c r="U54" s="148">
        <f t="shared" si="3"/>
        <v>0</v>
      </c>
      <c r="V54" s="149">
        <f t="shared" si="4"/>
        <v>0</v>
      </c>
      <c r="W54" s="150"/>
      <c r="X54" s="150">
        <f t="shared" si="8"/>
        <v>0</v>
      </c>
      <c r="Y54" s="150">
        <f t="shared" si="8"/>
        <v>0</v>
      </c>
      <c r="Z54" s="151">
        <f t="shared" si="8"/>
        <v>0</v>
      </c>
      <c r="AB54" s="152">
        <f t="shared" si="7"/>
        <v>0</v>
      </c>
      <c r="AC54" s="152">
        <f t="shared" si="7"/>
        <v>0</v>
      </c>
      <c r="AD54" s="152">
        <f t="shared" si="7"/>
        <v>0</v>
      </c>
      <c r="AE54" s="152">
        <f t="shared" si="7"/>
        <v>0</v>
      </c>
      <c r="AF54" s="152">
        <f t="shared" si="7"/>
        <v>0</v>
      </c>
    </row>
    <row r="55" spans="3:32" s="115" customFormat="1" ht="25.15" customHeight="1" x14ac:dyDescent="0.2">
      <c r="C55" s="134"/>
      <c r="D55" s="135"/>
      <c r="E55" s="158" t="s">
        <v>210</v>
      </c>
      <c r="F55" s="159">
        <f t="shared" ref="F55:V55" si="9">SUM(F5:F54)</f>
        <v>251.26000000000002</v>
      </c>
      <c r="G55" s="160">
        <f t="shared" si="9"/>
        <v>249</v>
      </c>
      <c r="H55" s="160">
        <f t="shared" si="9"/>
        <v>0</v>
      </c>
      <c r="I55" s="161">
        <f t="shared" si="9"/>
        <v>500.26</v>
      </c>
      <c r="J55" s="159">
        <f t="shared" si="9"/>
        <v>160.18</v>
      </c>
      <c r="K55" s="160">
        <f t="shared" si="9"/>
        <v>0</v>
      </c>
      <c r="L55" s="160">
        <f t="shared" si="9"/>
        <v>0</v>
      </c>
      <c r="M55" s="161">
        <f t="shared" si="9"/>
        <v>160.18</v>
      </c>
      <c r="N55" s="159">
        <f t="shared" si="9"/>
        <v>125.56000000000002</v>
      </c>
      <c r="O55" s="160">
        <f t="shared" si="9"/>
        <v>20</v>
      </c>
      <c r="P55" s="160">
        <f t="shared" si="9"/>
        <v>0</v>
      </c>
      <c r="Q55" s="161">
        <f t="shared" si="9"/>
        <v>145.56</v>
      </c>
      <c r="R55" s="159">
        <f t="shared" si="9"/>
        <v>61.000000000000007</v>
      </c>
      <c r="S55" s="160">
        <f t="shared" si="9"/>
        <v>103.30000000000001</v>
      </c>
      <c r="T55" s="160">
        <f t="shared" si="9"/>
        <v>0</v>
      </c>
      <c r="U55" s="161">
        <f t="shared" si="9"/>
        <v>164.29999999999998</v>
      </c>
      <c r="V55" s="159">
        <f t="shared" si="9"/>
        <v>598</v>
      </c>
      <c r="W55" s="160"/>
      <c r="X55" s="160">
        <f>SUM(X5:X54)</f>
        <v>372.3</v>
      </c>
      <c r="Y55" s="160">
        <f>SUM(Y5:Y54)</f>
        <v>0</v>
      </c>
      <c r="Z55" s="161">
        <f>SUM(Z5:Z54)</f>
        <v>970.3</v>
      </c>
      <c r="AA55" s="162"/>
      <c r="AB55" s="152">
        <f t="shared" si="7"/>
        <v>59800</v>
      </c>
      <c r="AC55" s="152">
        <f t="shared" si="7"/>
        <v>0</v>
      </c>
      <c r="AD55" s="152">
        <f t="shared" si="7"/>
        <v>37230</v>
      </c>
      <c r="AE55" s="152">
        <f t="shared" si="7"/>
        <v>0</v>
      </c>
      <c r="AF55" s="152">
        <f t="shared" si="7"/>
        <v>97030</v>
      </c>
    </row>
    <row r="56" spans="3:32" s="115" customFormat="1" ht="23.45" customHeight="1" x14ac:dyDescent="0.2">
      <c r="C56" s="134"/>
      <c r="D56" s="360" t="s">
        <v>211</v>
      </c>
      <c r="E56" s="361"/>
      <c r="F56" s="163"/>
      <c r="G56" s="164"/>
      <c r="H56" s="164"/>
      <c r="I56" s="165"/>
      <c r="J56" s="163"/>
      <c r="K56" s="164"/>
      <c r="L56" s="164"/>
      <c r="M56" s="165"/>
      <c r="N56" s="163"/>
      <c r="O56" s="164"/>
      <c r="P56" s="164"/>
      <c r="Q56" s="165"/>
      <c r="R56" s="163"/>
      <c r="S56" s="164"/>
      <c r="T56" s="164"/>
      <c r="U56" s="165"/>
      <c r="V56" s="163"/>
      <c r="W56" s="164"/>
      <c r="X56" s="164"/>
      <c r="Y56" s="164"/>
      <c r="Z56" s="165"/>
      <c r="AA56" s="162"/>
      <c r="AB56" s="152">
        <f t="shared" si="7"/>
        <v>0</v>
      </c>
      <c r="AC56" s="152">
        <f t="shared" si="7"/>
        <v>0</v>
      </c>
      <c r="AD56" s="152">
        <f t="shared" si="7"/>
        <v>0</v>
      </c>
      <c r="AE56" s="152">
        <f t="shared" si="7"/>
        <v>0</v>
      </c>
      <c r="AF56" s="152">
        <f t="shared" si="7"/>
        <v>0</v>
      </c>
    </row>
    <row r="57" spans="3:32" s="115" customFormat="1" ht="25.15" customHeight="1" x14ac:dyDescent="0.2">
      <c r="C57" s="134">
        <v>51</v>
      </c>
      <c r="D57" s="135">
        <v>4112202</v>
      </c>
      <c r="E57" s="136" t="s">
        <v>212</v>
      </c>
      <c r="F57" s="137"/>
      <c r="G57" s="138"/>
      <c r="H57" s="138"/>
      <c r="I57" s="139">
        <f>SUM(F57:H57)</f>
        <v>0</v>
      </c>
      <c r="J57" s="140"/>
      <c r="K57" s="141"/>
      <c r="L57" s="141"/>
      <c r="M57" s="142">
        <f>SUM(J57:L57)</f>
        <v>0</v>
      </c>
      <c r="N57" s="143"/>
      <c r="O57" s="144"/>
      <c r="P57" s="144"/>
      <c r="Q57" s="145">
        <f>SUM(N57:P57)</f>
        <v>0</v>
      </c>
      <c r="R57" s="146"/>
      <c r="S57" s="147"/>
      <c r="T57" s="147"/>
      <c r="U57" s="148">
        <f>SUM(R57:T57)</f>
        <v>0</v>
      </c>
      <c r="V57" s="149">
        <f>F57+J57+N57+R57</f>
        <v>0</v>
      </c>
      <c r="W57" s="150"/>
      <c r="X57" s="150">
        <f t="shared" ref="X57:Z61" si="10">G57+K57+O57+S57</f>
        <v>0</v>
      </c>
      <c r="Y57" s="150">
        <f t="shared" si="10"/>
        <v>0</v>
      </c>
      <c r="Z57" s="151">
        <f t="shared" si="10"/>
        <v>0</v>
      </c>
      <c r="AA57" s="162"/>
      <c r="AB57" s="152">
        <f t="shared" si="7"/>
        <v>0</v>
      </c>
      <c r="AC57" s="152">
        <f t="shared" si="7"/>
        <v>0</v>
      </c>
      <c r="AD57" s="152">
        <f t="shared" si="7"/>
        <v>0</v>
      </c>
      <c r="AE57" s="152">
        <f t="shared" si="7"/>
        <v>0</v>
      </c>
      <c r="AF57" s="152">
        <f t="shared" si="7"/>
        <v>0</v>
      </c>
    </row>
    <row r="58" spans="3:32" s="115" customFormat="1" ht="25.15" customHeight="1" x14ac:dyDescent="0.2">
      <c r="C58" s="134">
        <v>52</v>
      </c>
      <c r="D58" s="135">
        <v>4112310</v>
      </c>
      <c r="E58" s="136" t="s">
        <v>200</v>
      </c>
      <c r="F58" s="137"/>
      <c r="G58" s="138"/>
      <c r="H58" s="138"/>
      <c r="I58" s="139">
        <f>SUM(F58:H58)</f>
        <v>0</v>
      </c>
      <c r="J58" s="140"/>
      <c r="K58" s="141"/>
      <c r="L58" s="141"/>
      <c r="M58" s="142">
        <f>SUM(J58:L58)</f>
        <v>0</v>
      </c>
      <c r="N58" s="143"/>
      <c r="O58" s="144"/>
      <c r="P58" s="144"/>
      <c r="Q58" s="145">
        <f>SUM(N58:P58)</f>
        <v>0</v>
      </c>
      <c r="R58" s="146"/>
      <c r="S58" s="147"/>
      <c r="T58" s="147"/>
      <c r="U58" s="148">
        <f>SUM(R58:T58)</f>
        <v>0</v>
      </c>
      <c r="V58" s="149">
        <f>F58+J58+N58+R58</f>
        <v>0</v>
      </c>
      <c r="W58" s="150"/>
      <c r="X58" s="150">
        <f t="shared" si="10"/>
        <v>0</v>
      </c>
      <c r="Y58" s="150">
        <f t="shared" si="10"/>
        <v>0</v>
      </c>
      <c r="Z58" s="151">
        <f t="shared" si="10"/>
        <v>0</v>
      </c>
      <c r="AA58" s="162"/>
      <c r="AB58" s="152">
        <f t="shared" si="7"/>
        <v>0</v>
      </c>
      <c r="AC58" s="152">
        <f t="shared" si="7"/>
        <v>0</v>
      </c>
      <c r="AD58" s="152">
        <f t="shared" si="7"/>
        <v>0</v>
      </c>
      <c r="AE58" s="152">
        <f t="shared" si="7"/>
        <v>0</v>
      </c>
      <c r="AF58" s="152">
        <f t="shared" si="7"/>
        <v>0</v>
      </c>
    </row>
    <row r="59" spans="3:32" s="115" customFormat="1" ht="25.15" customHeight="1" x14ac:dyDescent="0.2">
      <c r="C59" s="134">
        <v>53</v>
      </c>
      <c r="D59" s="135">
        <v>4112314</v>
      </c>
      <c r="E59" s="136" t="s">
        <v>213</v>
      </c>
      <c r="F59" s="137"/>
      <c r="G59" s="138"/>
      <c r="H59" s="138"/>
      <c r="I59" s="139">
        <f>SUM(F59:H59)</f>
        <v>0</v>
      </c>
      <c r="J59" s="140"/>
      <c r="K59" s="141"/>
      <c r="L59" s="141"/>
      <c r="M59" s="142">
        <f>SUM(J59:L59)</f>
        <v>0</v>
      </c>
      <c r="N59" s="143"/>
      <c r="O59" s="144"/>
      <c r="P59" s="144"/>
      <c r="Q59" s="145">
        <f>SUM(N59:P59)</f>
        <v>0</v>
      </c>
      <c r="R59" s="146"/>
      <c r="S59" s="147"/>
      <c r="T59" s="147"/>
      <c r="U59" s="148">
        <f>SUM(R59:T59)</f>
        <v>0</v>
      </c>
      <c r="V59" s="149">
        <f>F59+J59+N59+R59</f>
        <v>0</v>
      </c>
      <c r="W59" s="150"/>
      <c r="X59" s="150">
        <f t="shared" si="10"/>
        <v>0</v>
      </c>
      <c r="Y59" s="150">
        <f t="shared" si="10"/>
        <v>0</v>
      </c>
      <c r="Z59" s="151">
        <f t="shared" si="10"/>
        <v>0</v>
      </c>
      <c r="AA59" s="162"/>
      <c r="AB59" s="152">
        <f t="shared" si="7"/>
        <v>0</v>
      </c>
      <c r="AC59" s="152">
        <f t="shared" si="7"/>
        <v>0</v>
      </c>
      <c r="AD59" s="152">
        <f t="shared" si="7"/>
        <v>0</v>
      </c>
      <c r="AE59" s="152">
        <f t="shared" si="7"/>
        <v>0</v>
      </c>
      <c r="AF59" s="152">
        <f t="shared" si="7"/>
        <v>0</v>
      </c>
    </row>
    <row r="60" spans="3:32" s="115" customFormat="1" ht="25.15" customHeight="1" x14ac:dyDescent="0.2">
      <c r="C60" s="134">
        <v>54</v>
      </c>
      <c r="D60" s="135">
        <v>4112312</v>
      </c>
      <c r="E60" s="136" t="s">
        <v>214</v>
      </c>
      <c r="F60" s="137"/>
      <c r="G60" s="138"/>
      <c r="H60" s="138"/>
      <c r="I60" s="139">
        <f>SUM(F60:H60)</f>
        <v>0</v>
      </c>
      <c r="J60" s="166"/>
      <c r="K60" s="167"/>
      <c r="L60" s="141"/>
      <c r="M60" s="142">
        <f>SUM(J60:L60)</f>
        <v>0</v>
      </c>
      <c r="N60" s="143"/>
      <c r="O60" s="144"/>
      <c r="P60" s="144"/>
      <c r="Q60" s="145">
        <f>SUM(N60:P60)</f>
        <v>0</v>
      </c>
      <c r="R60" s="146"/>
      <c r="S60" s="147"/>
      <c r="T60" s="147"/>
      <c r="U60" s="148">
        <f>SUM(R60:T60)</f>
        <v>0</v>
      </c>
      <c r="V60" s="149">
        <f>F60+J60+N60+R60</f>
        <v>0</v>
      </c>
      <c r="W60" s="150"/>
      <c r="X60" s="150">
        <f t="shared" si="10"/>
        <v>0</v>
      </c>
      <c r="Y60" s="150">
        <f t="shared" si="10"/>
        <v>0</v>
      </c>
      <c r="Z60" s="151">
        <f t="shared" si="10"/>
        <v>0</v>
      </c>
      <c r="AA60" s="162"/>
      <c r="AB60" s="152">
        <f t="shared" si="7"/>
        <v>0</v>
      </c>
      <c r="AC60" s="152">
        <f t="shared" si="7"/>
        <v>0</v>
      </c>
      <c r="AD60" s="152">
        <f t="shared" si="7"/>
        <v>0</v>
      </c>
      <c r="AE60" s="152">
        <f t="shared" si="7"/>
        <v>0</v>
      </c>
      <c r="AF60" s="152">
        <f t="shared" si="7"/>
        <v>0</v>
      </c>
    </row>
    <row r="61" spans="3:32" s="115" customFormat="1" ht="25.15" customHeight="1" x14ac:dyDescent="0.2">
      <c r="C61" s="134">
        <v>55</v>
      </c>
      <c r="D61" s="135">
        <v>4111201</v>
      </c>
      <c r="E61" s="136" t="s">
        <v>215</v>
      </c>
      <c r="F61" s="137">
        <v>14</v>
      </c>
      <c r="G61" s="138">
        <v>87.7</v>
      </c>
      <c r="H61" s="138"/>
      <c r="I61" s="139">
        <f>SUM(F61:H61)</f>
        <v>101.7</v>
      </c>
      <c r="J61" s="140"/>
      <c r="K61" s="141"/>
      <c r="L61" s="141"/>
      <c r="M61" s="142">
        <f>SUM(J61:L61)</f>
        <v>0</v>
      </c>
      <c r="N61" s="143"/>
      <c r="O61" s="144"/>
      <c r="P61" s="144"/>
      <c r="Q61" s="145">
        <f>SUM(N61:P61)</f>
        <v>0</v>
      </c>
      <c r="R61" s="146"/>
      <c r="S61" s="147"/>
      <c r="T61" s="147"/>
      <c r="U61" s="148">
        <f>SUM(R61:T61)</f>
        <v>0</v>
      </c>
      <c r="V61" s="168">
        <f>F61+J61+N61+R61</f>
        <v>14</v>
      </c>
      <c r="W61" s="169"/>
      <c r="X61" s="169">
        <f t="shared" si="10"/>
        <v>87.7</v>
      </c>
      <c r="Y61" s="170">
        <f t="shared" si="10"/>
        <v>0</v>
      </c>
      <c r="Z61" s="151">
        <f t="shared" si="10"/>
        <v>101.7</v>
      </c>
      <c r="AA61" s="162"/>
      <c r="AB61" s="152">
        <f t="shared" si="7"/>
        <v>1400</v>
      </c>
      <c r="AC61" s="152">
        <f t="shared" si="7"/>
        <v>0</v>
      </c>
      <c r="AD61" s="152">
        <f t="shared" si="7"/>
        <v>8770</v>
      </c>
      <c r="AE61" s="152">
        <f t="shared" si="7"/>
        <v>0</v>
      </c>
      <c r="AF61" s="152">
        <f t="shared" si="7"/>
        <v>10170</v>
      </c>
    </row>
    <row r="62" spans="3:32" s="115" customFormat="1" ht="25.15" customHeight="1" x14ac:dyDescent="0.2">
      <c r="C62" s="134"/>
      <c r="D62" s="135"/>
      <c r="E62" s="171" t="s">
        <v>216</v>
      </c>
      <c r="F62" s="159">
        <f t="shared" ref="F62:V62" si="11">SUM(F57:F61)</f>
        <v>14</v>
      </c>
      <c r="G62" s="160">
        <f t="shared" si="11"/>
        <v>87.7</v>
      </c>
      <c r="H62" s="160">
        <f t="shared" si="11"/>
        <v>0</v>
      </c>
      <c r="I62" s="161">
        <f t="shared" si="11"/>
        <v>101.7</v>
      </c>
      <c r="J62" s="159">
        <f t="shared" si="11"/>
        <v>0</v>
      </c>
      <c r="K62" s="160">
        <f t="shared" si="11"/>
        <v>0</v>
      </c>
      <c r="L62" s="160">
        <f t="shared" si="11"/>
        <v>0</v>
      </c>
      <c r="M62" s="161">
        <f t="shared" si="11"/>
        <v>0</v>
      </c>
      <c r="N62" s="159">
        <f t="shared" si="11"/>
        <v>0</v>
      </c>
      <c r="O62" s="160">
        <f t="shared" si="11"/>
        <v>0</v>
      </c>
      <c r="P62" s="160">
        <f t="shared" si="11"/>
        <v>0</v>
      </c>
      <c r="Q62" s="161">
        <f t="shared" si="11"/>
        <v>0</v>
      </c>
      <c r="R62" s="159">
        <f t="shared" si="11"/>
        <v>0</v>
      </c>
      <c r="S62" s="160">
        <f t="shared" si="11"/>
        <v>0</v>
      </c>
      <c r="T62" s="160">
        <f t="shared" si="11"/>
        <v>0</v>
      </c>
      <c r="U62" s="161">
        <f t="shared" si="11"/>
        <v>0</v>
      </c>
      <c r="V62" s="159">
        <f t="shared" si="11"/>
        <v>14</v>
      </c>
      <c r="W62" s="160"/>
      <c r="X62" s="160">
        <f>SUM(X57:X61)</f>
        <v>87.7</v>
      </c>
      <c r="Y62" s="160">
        <f>SUM(Y57:Y61)</f>
        <v>0</v>
      </c>
      <c r="Z62" s="161">
        <f>SUM(Z57:Z61)</f>
        <v>101.7</v>
      </c>
      <c r="AA62" s="162"/>
      <c r="AB62" s="152">
        <f t="shared" si="7"/>
        <v>1400</v>
      </c>
      <c r="AC62" s="152">
        <f t="shared" si="7"/>
        <v>0</v>
      </c>
      <c r="AD62" s="152">
        <f t="shared" si="7"/>
        <v>8770</v>
      </c>
      <c r="AE62" s="152">
        <f t="shared" si="7"/>
        <v>0</v>
      </c>
      <c r="AF62" s="152">
        <f t="shared" si="7"/>
        <v>10170</v>
      </c>
    </row>
    <row r="63" spans="3:32" s="115" customFormat="1" ht="25.15" customHeight="1" x14ac:dyDescent="0.2">
      <c r="C63" s="134"/>
      <c r="D63" s="360" t="s">
        <v>217</v>
      </c>
      <c r="E63" s="361"/>
      <c r="F63" s="163"/>
      <c r="G63" s="164"/>
      <c r="H63" s="164"/>
      <c r="I63" s="165"/>
      <c r="J63" s="163"/>
      <c r="K63" s="164"/>
      <c r="L63" s="164"/>
      <c r="M63" s="165"/>
      <c r="N63" s="163"/>
      <c r="O63" s="164"/>
      <c r="P63" s="164"/>
      <c r="Q63" s="165"/>
      <c r="R63" s="163"/>
      <c r="S63" s="164"/>
      <c r="T63" s="164"/>
      <c r="U63" s="165"/>
      <c r="V63" s="163"/>
      <c r="W63" s="164"/>
      <c r="X63" s="164"/>
      <c r="Y63" s="164"/>
      <c r="Z63" s="165"/>
      <c r="AA63" s="162"/>
      <c r="AB63" s="152">
        <f t="shared" si="7"/>
        <v>0</v>
      </c>
      <c r="AC63" s="152">
        <f t="shared" si="7"/>
        <v>0</v>
      </c>
      <c r="AD63" s="152">
        <f t="shared" si="7"/>
        <v>0</v>
      </c>
      <c r="AE63" s="152">
        <f t="shared" si="7"/>
        <v>0</v>
      </c>
      <c r="AF63" s="152">
        <f t="shared" si="7"/>
        <v>0</v>
      </c>
    </row>
    <row r="64" spans="3:32" s="115" customFormat="1" ht="25.15" customHeight="1" x14ac:dyDescent="0.2">
      <c r="C64" s="134">
        <v>57</v>
      </c>
      <c r="D64" s="135">
        <v>3911112</v>
      </c>
      <c r="E64" s="136" t="s">
        <v>218</v>
      </c>
      <c r="F64" s="137"/>
      <c r="G64" s="138"/>
      <c r="H64" s="138"/>
      <c r="I64" s="139"/>
      <c r="J64" s="140"/>
      <c r="K64" s="141"/>
      <c r="L64" s="141"/>
      <c r="M64" s="142"/>
      <c r="N64" s="143"/>
      <c r="O64" s="144"/>
      <c r="P64" s="144"/>
      <c r="Q64" s="145"/>
      <c r="R64" s="146"/>
      <c r="S64" s="147"/>
      <c r="T64" s="147"/>
      <c r="U64" s="148"/>
      <c r="V64" s="149"/>
      <c r="W64" s="150"/>
      <c r="X64" s="150"/>
      <c r="Y64" s="150"/>
      <c r="Z64" s="151"/>
      <c r="AA64" s="162"/>
      <c r="AB64" s="152">
        <f t="shared" si="7"/>
        <v>0</v>
      </c>
      <c r="AC64" s="152">
        <f t="shared" si="7"/>
        <v>0</v>
      </c>
      <c r="AD64" s="152">
        <f t="shared" si="7"/>
        <v>0</v>
      </c>
      <c r="AE64" s="152">
        <f t="shared" si="7"/>
        <v>0</v>
      </c>
      <c r="AF64" s="152">
        <f t="shared" si="7"/>
        <v>0</v>
      </c>
    </row>
    <row r="65" spans="3:33" s="115" customFormat="1" ht="25.15" customHeight="1" x14ac:dyDescent="0.2">
      <c r="C65" s="134"/>
      <c r="D65" s="360" t="s">
        <v>219</v>
      </c>
      <c r="E65" s="361"/>
      <c r="F65" s="163"/>
      <c r="G65" s="164"/>
      <c r="H65" s="164"/>
      <c r="I65" s="165"/>
      <c r="J65" s="163"/>
      <c r="K65" s="164"/>
      <c r="L65" s="164"/>
      <c r="M65" s="165"/>
      <c r="N65" s="163"/>
      <c r="O65" s="164"/>
      <c r="P65" s="164"/>
      <c r="Q65" s="165"/>
      <c r="R65" s="163"/>
      <c r="S65" s="164"/>
      <c r="T65" s="164"/>
      <c r="U65" s="165"/>
      <c r="V65" s="163"/>
      <c r="W65" s="164"/>
      <c r="X65" s="164"/>
      <c r="Y65" s="164"/>
      <c r="Z65" s="165"/>
      <c r="AA65" s="162"/>
      <c r="AB65" s="152">
        <f t="shared" si="7"/>
        <v>0</v>
      </c>
      <c r="AC65" s="152">
        <f t="shared" si="7"/>
        <v>0</v>
      </c>
      <c r="AD65" s="152">
        <f t="shared" si="7"/>
        <v>0</v>
      </c>
      <c r="AE65" s="152">
        <f t="shared" si="7"/>
        <v>0</v>
      </c>
      <c r="AF65" s="152">
        <f t="shared" si="7"/>
        <v>0</v>
      </c>
    </row>
    <row r="66" spans="3:33" s="115" customFormat="1" ht="25.15" customHeight="1" x14ac:dyDescent="0.2">
      <c r="C66" s="134">
        <v>58</v>
      </c>
      <c r="D66" s="135">
        <v>3911112</v>
      </c>
      <c r="E66" s="136" t="s">
        <v>218</v>
      </c>
      <c r="F66" s="137"/>
      <c r="G66" s="138"/>
      <c r="H66" s="138"/>
      <c r="I66" s="139"/>
      <c r="J66" s="140"/>
      <c r="K66" s="141"/>
      <c r="L66" s="141"/>
      <c r="M66" s="142"/>
      <c r="N66" s="143"/>
      <c r="O66" s="144"/>
      <c r="P66" s="144"/>
      <c r="Q66" s="145"/>
      <c r="R66" s="146"/>
      <c r="S66" s="147"/>
      <c r="T66" s="147"/>
      <c r="U66" s="148"/>
      <c r="V66" s="149"/>
      <c r="W66" s="150"/>
      <c r="X66" s="150"/>
      <c r="Y66" s="150"/>
      <c r="Z66" s="151"/>
      <c r="AA66" s="162"/>
      <c r="AB66" s="152">
        <f t="shared" si="7"/>
        <v>0</v>
      </c>
      <c r="AC66" s="152">
        <f t="shared" si="7"/>
        <v>0</v>
      </c>
      <c r="AD66" s="152">
        <f t="shared" si="7"/>
        <v>0</v>
      </c>
      <c r="AE66" s="152">
        <f t="shared" si="7"/>
        <v>0</v>
      </c>
      <c r="AF66" s="152">
        <f t="shared" si="7"/>
        <v>0</v>
      </c>
    </row>
    <row r="67" spans="3:33" s="177" customFormat="1" ht="25.15" customHeight="1" x14ac:dyDescent="0.2">
      <c r="C67" s="172"/>
      <c r="D67" s="173"/>
      <c r="E67" s="171" t="s">
        <v>220</v>
      </c>
      <c r="F67" s="159">
        <f t="shared" ref="F67:V67" si="12">F55+F62+F64+F66</f>
        <v>265.26</v>
      </c>
      <c r="G67" s="160">
        <f t="shared" si="12"/>
        <v>336.7</v>
      </c>
      <c r="H67" s="160">
        <f t="shared" si="12"/>
        <v>0</v>
      </c>
      <c r="I67" s="161">
        <f t="shared" si="12"/>
        <v>601.96</v>
      </c>
      <c r="J67" s="174">
        <f t="shared" si="12"/>
        <v>160.18</v>
      </c>
      <c r="K67" s="175">
        <f t="shared" si="12"/>
        <v>0</v>
      </c>
      <c r="L67" s="175">
        <f t="shared" si="12"/>
        <v>0</v>
      </c>
      <c r="M67" s="176">
        <f t="shared" si="12"/>
        <v>160.18</v>
      </c>
      <c r="N67" s="174">
        <f t="shared" si="12"/>
        <v>125.56000000000002</v>
      </c>
      <c r="O67" s="175">
        <f t="shared" si="12"/>
        <v>20</v>
      </c>
      <c r="P67" s="175">
        <f t="shared" si="12"/>
        <v>0</v>
      </c>
      <c r="Q67" s="176">
        <f t="shared" si="12"/>
        <v>145.56</v>
      </c>
      <c r="R67" s="174">
        <f t="shared" si="12"/>
        <v>61.000000000000007</v>
      </c>
      <c r="S67" s="175">
        <f t="shared" si="12"/>
        <v>103.30000000000001</v>
      </c>
      <c r="T67" s="175">
        <f t="shared" si="12"/>
        <v>0</v>
      </c>
      <c r="U67" s="176">
        <f t="shared" si="12"/>
        <v>164.29999999999998</v>
      </c>
      <c r="V67" s="174">
        <f t="shared" si="12"/>
        <v>612</v>
      </c>
      <c r="W67" s="175"/>
      <c r="X67" s="175">
        <f>X55+X62+X64+X66</f>
        <v>460</v>
      </c>
      <c r="Y67" s="175">
        <f>Y55+Y62+Y64+Y66</f>
        <v>0</v>
      </c>
      <c r="Z67" s="176">
        <f>Z55+Z62+Z64+Z66</f>
        <v>1072</v>
      </c>
      <c r="AA67" s="162"/>
      <c r="AB67" s="152">
        <f t="shared" si="7"/>
        <v>61200</v>
      </c>
      <c r="AC67" s="152">
        <f t="shared" si="7"/>
        <v>0</v>
      </c>
      <c r="AD67" s="152">
        <f t="shared" si="7"/>
        <v>46000</v>
      </c>
      <c r="AE67" s="152">
        <f t="shared" si="7"/>
        <v>0</v>
      </c>
      <c r="AF67" s="152">
        <f t="shared" si="7"/>
        <v>107200</v>
      </c>
    </row>
    <row r="68" spans="3:33" s="181" customFormat="1" ht="19.899999999999999" customHeight="1" x14ac:dyDescent="0.2">
      <c r="C68" s="178"/>
      <c r="D68" s="179"/>
      <c r="E68" s="180"/>
      <c r="I68" s="182"/>
      <c r="M68" s="182"/>
      <c r="Q68" s="182"/>
      <c r="U68" s="182"/>
      <c r="Z68" s="182"/>
      <c r="AB68" s="183"/>
      <c r="AC68" s="183"/>
      <c r="AD68" s="183"/>
      <c r="AE68" s="183"/>
      <c r="AF68" s="183"/>
    </row>
    <row r="69" spans="3:33" s="187" customFormat="1" ht="26.45" customHeight="1" x14ac:dyDescent="0.2">
      <c r="C69" s="184"/>
      <c r="D69" s="185"/>
      <c r="E69" s="186"/>
      <c r="I69" s="188"/>
      <c r="M69" s="188"/>
      <c r="Q69" s="188"/>
      <c r="U69" s="188"/>
      <c r="V69" s="189" t="s">
        <v>82</v>
      </c>
      <c r="W69" s="189"/>
      <c r="X69" s="190" t="s">
        <v>221</v>
      </c>
      <c r="Y69" s="189" t="s">
        <v>151</v>
      </c>
      <c r="Z69" s="189" t="s">
        <v>84</v>
      </c>
      <c r="AA69" s="191"/>
      <c r="AB69" s="192"/>
      <c r="AC69" s="192"/>
      <c r="AD69" s="192"/>
      <c r="AE69" s="192"/>
      <c r="AF69" s="192"/>
      <c r="AG69" s="193"/>
    </row>
    <row r="70" spans="3:33" s="187" customFormat="1" ht="19.899999999999999" customHeight="1" x14ac:dyDescent="0.2">
      <c r="C70" s="184"/>
      <c r="D70" s="185"/>
      <c r="E70" s="186"/>
      <c r="I70" s="188"/>
      <c r="M70" s="188"/>
      <c r="Q70" s="188"/>
      <c r="U70" s="194" t="s">
        <v>222</v>
      </c>
      <c r="V70" s="195">
        <f>ROUND(V55,0)</f>
        <v>598</v>
      </c>
      <c r="W70" s="195">
        <f t="shared" ref="W70:Z70" si="13">ROUND(W55,0)</f>
        <v>0</v>
      </c>
      <c r="X70" s="195">
        <f t="shared" si="13"/>
        <v>372</v>
      </c>
      <c r="Y70" s="195">
        <f t="shared" si="13"/>
        <v>0</v>
      </c>
      <c r="Z70" s="195">
        <f t="shared" si="13"/>
        <v>970</v>
      </c>
      <c r="AA70" s="196"/>
      <c r="AB70" s="197"/>
      <c r="AC70" s="197"/>
      <c r="AD70" s="197"/>
      <c r="AE70" s="197"/>
      <c r="AF70" s="197"/>
      <c r="AG70" s="198"/>
    </row>
    <row r="71" spans="3:33" s="187" customFormat="1" ht="19.899999999999999" customHeight="1" x14ac:dyDescent="0.2">
      <c r="C71" s="184"/>
      <c r="D71" s="185"/>
      <c r="E71" s="186"/>
      <c r="I71" s="188"/>
      <c r="M71" s="188"/>
      <c r="Q71" s="188"/>
      <c r="U71" s="194" t="s">
        <v>223</v>
      </c>
      <c r="V71" s="195">
        <f>ROUND(V62,0)</f>
        <v>14</v>
      </c>
      <c r="W71" s="195">
        <f t="shared" ref="W71:Z71" si="14">ROUND(W62,0)</f>
        <v>0</v>
      </c>
      <c r="X71" s="195">
        <f t="shared" si="14"/>
        <v>88</v>
      </c>
      <c r="Y71" s="195">
        <f t="shared" si="14"/>
        <v>0</v>
      </c>
      <c r="Z71" s="195">
        <f t="shared" si="14"/>
        <v>102</v>
      </c>
      <c r="AA71" s="196"/>
      <c r="AB71" s="197"/>
      <c r="AC71" s="197"/>
      <c r="AD71" s="197"/>
      <c r="AE71" s="197"/>
      <c r="AF71" s="197"/>
      <c r="AG71" s="198"/>
    </row>
    <row r="72" spans="3:33" s="187" customFormat="1" ht="19.899999999999999" customHeight="1" x14ac:dyDescent="0.2">
      <c r="C72" s="184"/>
      <c r="D72" s="185"/>
      <c r="E72" s="186"/>
      <c r="I72" s="188"/>
      <c r="M72" s="188"/>
      <c r="Q72" s="188"/>
      <c r="U72" s="194" t="s">
        <v>84</v>
      </c>
      <c r="V72" s="199">
        <f>SUM(V70:V71)</f>
        <v>612</v>
      </c>
      <c r="W72" s="199">
        <f t="shared" ref="W72:Y72" si="15">SUM(W70:W71)</f>
        <v>0</v>
      </c>
      <c r="X72" s="199">
        <f t="shared" si="15"/>
        <v>460</v>
      </c>
      <c r="Y72" s="199">
        <f t="shared" si="15"/>
        <v>0</v>
      </c>
      <c r="Z72" s="199">
        <f>SUM(Z70:Z71)</f>
        <v>1072</v>
      </c>
      <c r="AA72" s="184"/>
      <c r="AB72" s="183"/>
      <c r="AC72" s="183"/>
      <c r="AD72" s="183"/>
      <c r="AE72" s="183"/>
      <c r="AF72" s="183"/>
      <c r="AG72" s="184"/>
    </row>
  </sheetData>
  <mergeCells count="10">
    <mergeCell ref="AB2:AF2"/>
    <mergeCell ref="D56:E56"/>
    <mergeCell ref="D63:E63"/>
    <mergeCell ref="D65:E65"/>
    <mergeCell ref="D2:E2"/>
    <mergeCell ref="F2:I2"/>
    <mergeCell ref="J2:M2"/>
    <mergeCell ref="N2:Q2"/>
    <mergeCell ref="R2:U2"/>
    <mergeCell ref="V2:Z2"/>
  </mergeCells>
  <pageMargins left="0.25" right="0.25" top="0.3" bottom="0.2" header="0.15" footer="0.15"/>
  <pageSetup paperSize="9" scale="76" fitToHeight="0" orientation="portrait" r:id="rId1"/>
  <headerFooter>
    <oddHeader>&amp;C&amp;"Times New Roman,Bold"&amp;14ICSETEP Budget in Revised Annual Development Plan (RADP) of FY 2023-24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40"/>
  <sheetViews>
    <sheetView view="pageBreakPreview" topLeftCell="D1" zoomScale="120" zoomScaleNormal="140" zoomScaleSheetLayoutView="120" workbookViewId="0">
      <selection activeCell="I7" sqref="I7:L8"/>
    </sheetView>
  </sheetViews>
  <sheetFormatPr defaultRowHeight="15" x14ac:dyDescent="0.25"/>
  <cols>
    <col min="1" max="1" width="2.5703125" customWidth="1"/>
    <col min="2" max="2" width="7.42578125" bestFit="1" customWidth="1"/>
    <col min="3" max="3" width="15.140625" customWidth="1"/>
    <col min="4" max="4" width="9.28515625" customWidth="1"/>
    <col min="5" max="5" width="1.85546875" customWidth="1"/>
    <col min="6" max="6" width="9.28515625" customWidth="1"/>
    <col min="7" max="7" width="8" bestFit="1" customWidth="1"/>
    <col min="8" max="9" width="7.7109375" customWidth="1"/>
    <col min="10" max="10" width="9" customWidth="1"/>
    <col min="11" max="12" width="7.85546875" customWidth="1"/>
    <col min="13" max="13" width="4.140625" customWidth="1"/>
    <col min="14" max="14" width="3.42578125" customWidth="1"/>
    <col min="15" max="15" width="2.7109375" customWidth="1"/>
    <col min="16" max="16" width="7.28515625" customWidth="1"/>
    <col min="17" max="18" width="8" customWidth="1"/>
    <col min="19" max="19" width="3" customWidth="1"/>
    <col min="20" max="20" width="2.7109375" customWidth="1"/>
    <col min="21" max="21" width="7.28515625" customWidth="1"/>
    <col min="22" max="22" width="7" customWidth="1"/>
    <col min="23" max="23" width="7.7109375" customWidth="1"/>
    <col min="24" max="24" width="7.42578125" customWidth="1"/>
    <col min="25" max="25" width="9.85546875" bestFit="1" customWidth="1"/>
  </cols>
  <sheetData>
    <row r="1" spans="1:24" ht="19.5" customHeight="1" x14ac:dyDescent="0.3">
      <c r="B1" s="93" t="s">
        <v>125</v>
      </c>
      <c r="C1" s="90"/>
      <c r="D1" s="90"/>
      <c r="E1" s="90"/>
      <c r="F1" s="16"/>
      <c r="G1" s="16"/>
      <c r="V1" s="458" t="s">
        <v>72</v>
      </c>
      <c r="W1" s="458"/>
      <c r="X1" s="458"/>
    </row>
    <row r="2" spans="1:24" ht="15.75" customHeight="1" x14ac:dyDescent="0.3">
      <c r="B2" s="93" t="s">
        <v>126</v>
      </c>
      <c r="C2" s="93"/>
      <c r="D2" s="93"/>
      <c r="E2" s="93"/>
      <c r="F2" s="93"/>
      <c r="G2" s="93"/>
    </row>
    <row r="3" spans="1:24" ht="15.75" customHeight="1" x14ac:dyDescent="0.3">
      <c r="B3" s="93" t="s">
        <v>127</v>
      </c>
      <c r="C3" s="93"/>
      <c r="D3" s="93"/>
      <c r="E3" s="93"/>
      <c r="F3" s="93"/>
      <c r="G3" s="93"/>
      <c r="H3" s="94" t="s">
        <v>130</v>
      </c>
    </row>
    <row r="4" spans="1:24" ht="15" customHeight="1" x14ac:dyDescent="0.3">
      <c r="B4" s="93" t="s">
        <v>128</v>
      </c>
      <c r="C4" s="95"/>
      <c r="D4" s="93"/>
      <c r="E4" s="93"/>
      <c r="F4" s="93"/>
      <c r="G4" s="93"/>
      <c r="H4" s="94" t="s">
        <v>132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4" ht="17.25" customHeight="1" x14ac:dyDescent="0.35">
      <c r="B5" s="93" t="s">
        <v>129</v>
      </c>
      <c r="C5" s="93"/>
      <c r="D5" s="93"/>
      <c r="E5" s="93"/>
      <c r="F5" s="93"/>
      <c r="G5" s="93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4" ht="15.75" customHeight="1" x14ac:dyDescent="0.3">
      <c r="B6" s="93" t="s">
        <v>131</v>
      </c>
      <c r="W6" s="459" t="s">
        <v>47</v>
      </c>
      <c r="X6" s="459"/>
    </row>
    <row r="7" spans="1:24" ht="15" customHeight="1" x14ac:dyDescent="0.25">
      <c r="A7" s="474" t="s">
        <v>56</v>
      </c>
      <c r="B7" s="475" t="s">
        <v>89</v>
      </c>
      <c r="C7" s="476"/>
      <c r="D7" s="476"/>
      <c r="E7" s="476"/>
      <c r="F7" s="476"/>
      <c r="G7" s="476"/>
      <c r="H7" s="477"/>
      <c r="I7" s="460" t="s">
        <v>118</v>
      </c>
      <c r="J7" s="461"/>
      <c r="K7" s="461"/>
      <c r="L7" s="462"/>
      <c r="M7" s="466"/>
      <c r="N7" s="453" t="s">
        <v>102</v>
      </c>
      <c r="O7" s="453"/>
      <c r="P7" s="453"/>
      <c r="Q7" s="453"/>
      <c r="R7" s="453"/>
      <c r="S7" s="467" t="s">
        <v>103</v>
      </c>
      <c r="T7" s="468"/>
      <c r="U7" s="468"/>
      <c r="V7" s="468"/>
      <c r="W7" s="468"/>
      <c r="X7" s="469"/>
    </row>
    <row r="8" spans="1:24" ht="11.25" customHeight="1" x14ac:dyDescent="0.25">
      <c r="A8" s="474"/>
      <c r="B8" s="478"/>
      <c r="C8" s="479"/>
      <c r="D8" s="479"/>
      <c r="E8" s="479"/>
      <c r="F8" s="479"/>
      <c r="G8" s="479"/>
      <c r="H8" s="480"/>
      <c r="I8" s="463"/>
      <c r="J8" s="464"/>
      <c r="K8" s="464"/>
      <c r="L8" s="465"/>
      <c r="M8" s="466"/>
      <c r="N8" s="453"/>
      <c r="O8" s="453"/>
      <c r="P8" s="453"/>
      <c r="Q8" s="453"/>
      <c r="R8" s="453"/>
      <c r="S8" s="470"/>
      <c r="T8" s="471"/>
      <c r="U8" s="471"/>
      <c r="V8" s="471"/>
      <c r="W8" s="471"/>
      <c r="X8" s="472"/>
    </row>
    <row r="9" spans="1:24" ht="15" customHeight="1" x14ac:dyDescent="0.25">
      <c r="A9" s="47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453" t="s">
        <v>90</v>
      </c>
      <c r="O9" s="453"/>
      <c r="P9" s="453"/>
      <c r="Q9" s="453"/>
      <c r="R9" s="453"/>
      <c r="S9" s="10"/>
      <c r="T9" s="10"/>
      <c r="U9" s="10"/>
      <c r="V9" s="10"/>
      <c r="W9" s="10"/>
      <c r="X9" s="10"/>
    </row>
    <row r="10" spans="1:24" s="26" customFormat="1" ht="38.25" x14ac:dyDescent="0.2">
      <c r="A10" s="474"/>
      <c r="B10" s="7" t="s">
        <v>58</v>
      </c>
      <c r="C10" s="7" t="s">
        <v>59</v>
      </c>
      <c r="D10" s="7" t="s">
        <v>60</v>
      </c>
      <c r="E10" s="7" t="s">
        <v>61</v>
      </c>
      <c r="F10" s="7" t="s">
        <v>0</v>
      </c>
      <c r="G10" s="7" t="s">
        <v>25</v>
      </c>
      <c r="H10" s="7" t="s">
        <v>62</v>
      </c>
      <c r="I10" s="7" t="s">
        <v>0</v>
      </c>
      <c r="J10" s="59" t="s">
        <v>85</v>
      </c>
      <c r="K10" s="7" t="s">
        <v>63</v>
      </c>
      <c r="L10" s="7" t="s">
        <v>62</v>
      </c>
      <c r="M10" s="7" t="s">
        <v>64</v>
      </c>
      <c r="N10" s="7" t="s">
        <v>60</v>
      </c>
      <c r="O10" s="7" t="s">
        <v>61</v>
      </c>
      <c r="P10" s="7" t="s">
        <v>0</v>
      </c>
      <c r="Q10" s="7" t="s">
        <v>25</v>
      </c>
      <c r="R10" s="7" t="s">
        <v>62</v>
      </c>
      <c r="S10" s="7" t="s">
        <v>60</v>
      </c>
      <c r="T10" s="7" t="s">
        <v>61</v>
      </c>
      <c r="U10" s="7" t="s">
        <v>0</v>
      </c>
      <c r="V10" s="7" t="s">
        <v>25</v>
      </c>
      <c r="W10" s="7" t="s">
        <v>65</v>
      </c>
      <c r="X10" s="7" t="s">
        <v>62</v>
      </c>
    </row>
    <row r="11" spans="1:24" x14ac:dyDescent="0.25">
      <c r="A11" s="9">
        <v>1</v>
      </c>
      <c r="B11" s="9">
        <v>2</v>
      </c>
      <c r="C11" s="9">
        <v>3</v>
      </c>
      <c r="D11" s="481">
        <v>4</v>
      </c>
      <c r="E11" s="482"/>
      <c r="F11" s="9">
        <v>5</v>
      </c>
      <c r="G11" s="9">
        <v>6</v>
      </c>
      <c r="H11" s="9">
        <v>7</v>
      </c>
      <c r="I11" s="481">
        <v>10</v>
      </c>
      <c r="J11" s="482"/>
      <c r="K11" s="9">
        <v>11</v>
      </c>
      <c r="L11" s="9">
        <v>12</v>
      </c>
      <c r="M11" s="9"/>
      <c r="N11" s="9"/>
      <c r="O11" s="9"/>
      <c r="P11" s="9" t="s">
        <v>66</v>
      </c>
      <c r="Q11" s="9" t="s">
        <v>86</v>
      </c>
      <c r="R11" s="9" t="s">
        <v>67</v>
      </c>
      <c r="S11" s="9">
        <v>16</v>
      </c>
      <c r="T11" s="9"/>
      <c r="U11" s="9">
        <v>17</v>
      </c>
      <c r="V11" s="9">
        <v>18</v>
      </c>
      <c r="W11" s="9">
        <v>19</v>
      </c>
      <c r="X11" s="9">
        <v>20</v>
      </c>
    </row>
    <row r="12" spans="1:24" ht="15" customHeight="1" x14ac:dyDescent="0.25">
      <c r="A12" s="473" t="s">
        <v>68</v>
      </c>
      <c r="B12" s="473"/>
      <c r="C12" s="9">
        <v>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8" x14ac:dyDescent="0.25">
      <c r="A13" s="10">
        <v>1</v>
      </c>
      <c r="B13" s="12">
        <v>3111101</v>
      </c>
      <c r="C13" s="10" t="s">
        <v>29</v>
      </c>
      <c r="D13" s="15" t="s">
        <v>30</v>
      </c>
      <c r="E13" s="15"/>
      <c r="F13" s="24" t="e">
        <f>'২০২৩-২৪ কিসি্ত্তওয়ারী'!D10</f>
        <v>#REF!</v>
      </c>
      <c r="G13" s="24" t="e">
        <f>'২০২৩-২৪ কিসি্ত্তওয়ারী'!#REF!</f>
        <v>#REF!</v>
      </c>
      <c r="H13" s="24" t="e">
        <f>F13+G13</f>
        <v>#REF!</v>
      </c>
      <c r="I13" s="24" t="e">
        <f>#REF!</f>
        <v>#REF!</v>
      </c>
      <c r="J13" s="24" t="e">
        <f>#REF!</f>
        <v>#REF!</v>
      </c>
      <c r="K13" s="24" t="e">
        <f>#REF!</f>
        <v>#REF!</v>
      </c>
      <c r="L13" s="24" t="e">
        <f>SUM(I13:K13)</f>
        <v>#REF!</v>
      </c>
      <c r="M13" s="15"/>
      <c r="N13" s="15"/>
      <c r="O13" s="15"/>
      <c r="P13" s="24" t="e">
        <f>F13-I13</f>
        <v>#REF!</v>
      </c>
      <c r="Q13" s="24" t="e">
        <f>G13-(J13+K13)</f>
        <v>#REF!</v>
      </c>
      <c r="R13" s="24" t="e">
        <f>H13-L13</f>
        <v>#REF!</v>
      </c>
      <c r="S13" s="15"/>
      <c r="T13" s="15"/>
      <c r="U13" s="24" t="e">
        <f>#REF!</f>
        <v>#REF!</v>
      </c>
      <c r="V13" s="24" t="e">
        <f>#REF!</f>
        <v>#REF!</v>
      </c>
      <c r="W13" s="24" t="e">
        <f>#REF!</f>
        <v>#REF!</v>
      </c>
      <c r="X13" s="24" t="e">
        <f>SUM(U13:W13)</f>
        <v>#REF!</v>
      </c>
    </row>
    <row r="14" spans="1:24" ht="18" x14ac:dyDescent="0.25">
      <c r="A14" s="10">
        <v>2</v>
      </c>
      <c r="B14" s="12">
        <v>3111201</v>
      </c>
      <c r="C14" s="10" t="s">
        <v>2</v>
      </c>
      <c r="D14" s="15" t="s">
        <v>31</v>
      </c>
      <c r="E14" s="15"/>
      <c r="F14" s="24" t="e">
        <f>'২০২৩-২৪ কিসি্ত্তওয়ারী'!D11</f>
        <v>#REF!</v>
      </c>
      <c r="G14" s="24" t="e">
        <f>'২০২৩-২৪ কিসি্ত্তওয়ারী'!#REF!</f>
        <v>#REF!</v>
      </c>
      <c r="H14" s="24" t="e">
        <f t="shared" ref="H14:H23" si="0">F14+G14</f>
        <v>#REF!</v>
      </c>
      <c r="I14" s="24" t="e">
        <f>#REF!</f>
        <v>#REF!</v>
      </c>
      <c r="J14" s="24" t="e">
        <f>#REF!</f>
        <v>#REF!</v>
      </c>
      <c r="K14" s="24" t="e">
        <f>#REF!</f>
        <v>#REF!</v>
      </c>
      <c r="L14" s="24" t="e">
        <f>SUM(I14:K14)</f>
        <v>#REF!</v>
      </c>
      <c r="M14" s="15"/>
      <c r="N14" s="15"/>
      <c r="O14" s="15"/>
      <c r="P14" s="24" t="e">
        <f t="shared" ref="P14:P23" si="1">F14-I14</f>
        <v>#REF!</v>
      </c>
      <c r="Q14" s="24" t="e">
        <f t="shared" ref="Q14:Q23" si="2">G14-(J14+K14)</f>
        <v>#REF!</v>
      </c>
      <c r="R14" s="24" t="e">
        <f t="shared" ref="R14:R23" si="3">H14-L14</f>
        <v>#REF!</v>
      </c>
      <c r="S14" s="15"/>
      <c r="T14" s="15"/>
      <c r="U14" s="24" t="e">
        <f>#REF!</f>
        <v>#REF!</v>
      </c>
      <c r="V14" s="24" t="e">
        <f>#REF!</f>
        <v>#REF!</v>
      </c>
      <c r="W14" s="24" t="e">
        <f>#REF!</f>
        <v>#REF!</v>
      </c>
      <c r="X14" s="24" t="e">
        <f t="shared" ref="X14:X36" si="4">SUM(U14:W14)</f>
        <v>#REF!</v>
      </c>
    </row>
    <row r="15" spans="1:24" ht="15" customHeight="1" x14ac:dyDescent="0.25">
      <c r="A15" s="10">
        <v>3</v>
      </c>
      <c r="B15" s="12">
        <v>3241101</v>
      </c>
      <c r="C15" s="10" t="s">
        <v>9</v>
      </c>
      <c r="D15" s="25" t="s">
        <v>80</v>
      </c>
      <c r="E15" s="15"/>
      <c r="F15" s="24" t="e">
        <f>'২০২৩-২৪ কিসি্ত্তওয়ারী'!D12</f>
        <v>#REF!</v>
      </c>
      <c r="G15" s="24" t="e">
        <f>'২০২৩-২৪ কিসি্ত্তওয়ারী'!#REF!</f>
        <v>#REF!</v>
      </c>
      <c r="H15" s="24" t="e">
        <f t="shared" si="0"/>
        <v>#REF!</v>
      </c>
      <c r="I15" s="24" t="e">
        <f>#REF!</f>
        <v>#REF!</v>
      </c>
      <c r="J15" s="24" t="e">
        <f>#REF!</f>
        <v>#REF!</v>
      </c>
      <c r="K15" s="24" t="e">
        <f>#REF!</f>
        <v>#REF!</v>
      </c>
      <c r="L15" s="24" t="e">
        <f>SUM(I15:K15)</f>
        <v>#REF!</v>
      </c>
      <c r="M15" s="15"/>
      <c r="N15" s="15"/>
      <c r="O15" s="15"/>
      <c r="P15" s="24" t="e">
        <f t="shared" si="1"/>
        <v>#REF!</v>
      </c>
      <c r="Q15" s="24" t="e">
        <f t="shared" si="2"/>
        <v>#REF!</v>
      </c>
      <c r="R15" s="24" t="e">
        <f t="shared" si="3"/>
        <v>#REF!</v>
      </c>
      <c r="S15" s="15"/>
      <c r="T15" s="15"/>
      <c r="U15" s="24" t="e">
        <f>#REF!</f>
        <v>#REF!</v>
      </c>
      <c r="V15" s="24" t="e">
        <f>#REF!</f>
        <v>#REF!</v>
      </c>
      <c r="W15" s="24" t="e">
        <f>#REF!</f>
        <v>#REF!</v>
      </c>
      <c r="X15" s="24" t="e">
        <f t="shared" si="4"/>
        <v>#REF!</v>
      </c>
    </row>
    <row r="16" spans="1:24" x14ac:dyDescent="0.25">
      <c r="A16" s="10">
        <v>4</v>
      </c>
      <c r="B16" s="12">
        <v>3211129</v>
      </c>
      <c r="C16" s="10" t="s">
        <v>7</v>
      </c>
      <c r="D16" s="15" t="s">
        <v>92</v>
      </c>
      <c r="E16" s="15"/>
      <c r="F16" s="24" t="e">
        <f>'২০২৩-২৪ কিসি্ত্তওয়ারী'!D13</f>
        <v>#REF!</v>
      </c>
      <c r="G16" s="24" t="e">
        <f>'২০২৩-২৪ কিসি্ত্তওয়ারী'!#REF!</f>
        <v>#REF!</v>
      </c>
      <c r="H16" s="24" t="e">
        <f t="shared" si="0"/>
        <v>#REF!</v>
      </c>
      <c r="I16" s="24" t="e">
        <f>#REF!</f>
        <v>#REF!</v>
      </c>
      <c r="J16" s="24" t="e">
        <f>#REF!</f>
        <v>#REF!</v>
      </c>
      <c r="K16" s="24" t="e">
        <f>#REF!</f>
        <v>#REF!</v>
      </c>
      <c r="L16" s="24" t="e">
        <f>SUM(I16:K16)</f>
        <v>#REF!</v>
      </c>
      <c r="M16" s="15"/>
      <c r="N16" s="15"/>
      <c r="O16" s="15"/>
      <c r="P16" s="24" t="e">
        <f t="shared" si="1"/>
        <v>#REF!</v>
      </c>
      <c r="Q16" s="24" t="e">
        <f t="shared" si="2"/>
        <v>#REF!</v>
      </c>
      <c r="R16" s="24" t="e">
        <f t="shared" si="3"/>
        <v>#REF!</v>
      </c>
      <c r="S16" s="15"/>
      <c r="T16" s="15"/>
      <c r="U16" s="24" t="e">
        <f>#REF!</f>
        <v>#REF!</v>
      </c>
      <c r="V16" s="24" t="e">
        <f>#REF!</f>
        <v>#REF!</v>
      </c>
      <c r="W16" s="24" t="e">
        <f>#REF!</f>
        <v>#REF!</v>
      </c>
      <c r="X16" s="24" t="e">
        <f t="shared" si="4"/>
        <v>#REF!</v>
      </c>
    </row>
    <row r="17" spans="1:25" ht="16.5" customHeight="1" x14ac:dyDescent="0.25">
      <c r="A17" s="10">
        <v>5</v>
      </c>
      <c r="B17" s="12">
        <v>3211120</v>
      </c>
      <c r="C17" s="10" t="s">
        <v>52</v>
      </c>
      <c r="D17" s="15" t="s">
        <v>32</v>
      </c>
      <c r="E17" s="15"/>
      <c r="F17" s="24" t="e">
        <f>'২০২৩-২৪ কিসি্ত্তওয়ারী'!D14</f>
        <v>#REF!</v>
      </c>
      <c r="G17" s="24" t="e">
        <f>'২০২৩-২৪ কিসি্ত্তওয়ারী'!#REF!</f>
        <v>#REF!</v>
      </c>
      <c r="H17" s="24" t="e">
        <f t="shared" si="0"/>
        <v>#REF!</v>
      </c>
      <c r="I17" s="24" t="e">
        <f>#REF!</f>
        <v>#REF!</v>
      </c>
      <c r="J17" s="24" t="e">
        <f>#REF!</f>
        <v>#REF!</v>
      </c>
      <c r="K17" s="24" t="e">
        <f>#REF!</f>
        <v>#REF!</v>
      </c>
      <c r="L17" s="24" t="e">
        <f>SUM(I17:K17)</f>
        <v>#REF!</v>
      </c>
      <c r="M17" s="15"/>
      <c r="N17" s="15"/>
      <c r="O17" s="15"/>
      <c r="P17" s="24" t="e">
        <f t="shared" si="1"/>
        <v>#REF!</v>
      </c>
      <c r="Q17" s="24" t="e">
        <f t="shared" si="2"/>
        <v>#REF!</v>
      </c>
      <c r="R17" s="24" t="e">
        <f t="shared" si="3"/>
        <v>#REF!</v>
      </c>
      <c r="S17" s="15"/>
      <c r="T17" s="15"/>
      <c r="U17" s="24" t="e">
        <f>#REF!</f>
        <v>#REF!</v>
      </c>
      <c r="V17" s="24" t="e">
        <f>#REF!</f>
        <v>#REF!</v>
      </c>
      <c r="W17" s="24" t="e">
        <f>#REF!</f>
        <v>#REF!</v>
      </c>
      <c r="X17" s="24" t="e">
        <f t="shared" si="4"/>
        <v>#REF!</v>
      </c>
    </row>
    <row r="18" spans="1:25" x14ac:dyDescent="0.25">
      <c r="A18" s="10">
        <v>6</v>
      </c>
      <c r="B18" s="12">
        <v>3211117</v>
      </c>
      <c r="C18" s="10" t="s">
        <v>45</v>
      </c>
      <c r="D18" s="15" t="s">
        <v>32</v>
      </c>
      <c r="E18" s="15"/>
      <c r="F18" s="24" t="e">
        <f>'২০২৩-২৪ কিসি্ত্তওয়ারী'!D15</f>
        <v>#REF!</v>
      </c>
      <c r="G18" s="24" t="e">
        <f>'২০২৩-২৪ কিসি্ত্তওয়ারী'!#REF!</f>
        <v>#REF!</v>
      </c>
      <c r="H18" s="24" t="e">
        <f t="shared" si="0"/>
        <v>#REF!</v>
      </c>
      <c r="I18" s="24" t="e">
        <f>#REF!</f>
        <v>#REF!</v>
      </c>
      <c r="J18" s="24" t="e">
        <f>#REF!</f>
        <v>#REF!</v>
      </c>
      <c r="K18" s="24" t="e">
        <f>#REF!</f>
        <v>#REF!</v>
      </c>
      <c r="L18" s="24" t="e">
        <f t="shared" ref="L18:L23" si="5">SUM(I18:K18)</f>
        <v>#REF!</v>
      </c>
      <c r="M18" s="15"/>
      <c r="N18" s="15"/>
      <c r="O18" s="15"/>
      <c r="P18" s="24" t="e">
        <f t="shared" si="1"/>
        <v>#REF!</v>
      </c>
      <c r="Q18" s="24" t="e">
        <f t="shared" si="2"/>
        <v>#REF!</v>
      </c>
      <c r="R18" s="24" t="e">
        <f t="shared" si="3"/>
        <v>#REF!</v>
      </c>
      <c r="S18" s="15"/>
      <c r="T18" s="15"/>
      <c r="U18" s="24" t="e">
        <f>#REF!</f>
        <v>#REF!</v>
      </c>
      <c r="V18" s="24" t="e">
        <f>#REF!</f>
        <v>#REF!</v>
      </c>
      <c r="W18" s="24" t="e">
        <f>#REF!</f>
        <v>#REF!</v>
      </c>
      <c r="X18" s="24" t="e">
        <f t="shared" si="4"/>
        <v>#REF!</v>
      </c>
    </row>
    <row r="19" spans="1:25" x14ac:dyDescent="0.25">
      <c r="A19" s="10">
        <v>7</v>
      </c>
      <c r="B19" s="12">
        <v>3211113</v>
      </c>
      <c r="C19" s="10" t="s">
        <v>4</v>
      </c>
      <c r="D19" s="15" t="s">
        <v>32</v>
      </c>
      <c r="E19" s="15"/>
      <c r="F19" s="24" t="e">
        <f>'২০২৩-২৪ কিসি্ত্তওয়ারী'!D16</f>
        <v>#REF!</v>
      </c>
      <c r="G19" s="24" t="e">
        <f>'২০২৩-২৪ কিসি্ত্তওয়ারী'!#REF!</f>
        <v>#REF!</v>
      </c>
      <c r="H19" s="24" t="e">
        <f t="shared" si="0"/>
        <v>#REF!</v>
      </c>
      <c r="I19" s="24" t="e">
        <f>#REF!</f>
        <v>#REF!</v>
      </c>
      <c r="J19" s="24" t="e">
        <f>#REF!</f>
        <v>#REF!</v>
      </c>
      <c r="K19" s="24" t="e">
        <f>#REF!</f>
        <v>#REF!</v>
      </c>
      <c r="L19" s="24" t="e">
        <f t="shared" si="5"/>
        <v>#REF!</v>
      </c>
      <c r="M19" s="15"/>
      <c r="N19" s="15"/>
      <c r="O19" s="15"/>
      <c r="P19" s="24" t="e">
        <f t="shared" si="1"/>
        <v>#REF!</v>
      </c>
      <c r="Q19" s="24" t="e">
        <f t="shared" si="2"/>
        <v>#REF!</v>
      </c>
      <c r="R19" s="24" t="e">
        <f t="shared" si="3"/>
        <v>#REF!</v>
      </c>
      <c r="S19" s="15"/>
      <c r="T19" s="15"/>
      <c r="U19" s="24" t="e">
        <f>#REF!</f>
        <v>#REF!</v>
      </c>
      <c r="V19" s="24" t="e">
        <f>#REF!</f>
        <v>#REF!</v>
      </c>
      <c r="W19" s="24" t="e">
        <f>#REF!</f>
        <v>#REF!</v>
      </c>
      <c r="X19" s="24" t="e">
        <f t="shared" si="4"/>
        <v>#REF!</v>
      </c>
    </row>
    <row r="20" spans="1:25" x14ac:dyDescent="0.25">
      <c r="A20" s="10">
        <v>8</v>
      </c>
      <c r="B20" s="12">
        <v>3243102</v>
      </c>
      <c r="C20" s="10" t="s">
        <v>10</v>
      </c>
      <c r="D20" s="15" t="s">
        <v>32</v>
      </c>
      <c r="E20" s="15"/>
      <c r="F20" s="24" t="e">
        <f>'২০২৩-২৪ কিসি্ত্তওয়ারী'!D17</f>
        <v>#REF!</v>
      </c>
      <c r="G20" s="24" t="e">
        <f>'২০২৩-২৪ কিসি্ত্তওয়ারী'!#REF!</f>
        <v>#REF!</v>
      </c>
      <c r="H20" s="24" t="e">
        <f t="shared" si="0"/>
        <v>#REF!</v>
      </c>
      <c r="I20" s="24" t="e">
        <f>#REF!</f>
        <v>#REF!</v>
      </c>
      <c r="J20" s="24" t="e">
        <f>#REF!</f>
        <v>#REF!</v>
      </c>
      <c r="K20" s="24" t="e">
        <f>#REF!</f>
        <v>#REF!</v>
      </c>
      <c r="L20" s="24" t="e">
        <f t="shared" si="5"/>
        <v>#REF!</v>
      </c>
      <c r="M20" s="15"/>
      <c r="N20" s="15"/>
      <c r="O20" s="15"/>
      <c r="P20" s="24" t="e">
        <f t="shared" si="1"/>
        <v>#REF!</v>
      </c>
      <c r="Q20" s="24" t="e">
        <f t="shared" si="2"/>
        <v>#REF!</v>
      </c>
      <c r="R20" s="24" t="e">
        <f t="shared" si="3"/>
        <v>#REF!</v>
      </c>
      <c r="S20" s="15"/>
      <c r="T20" s="15"/>
      <c r="U20" s="24" t="e">
        <f>#REF!</f>
        <v>#REF!</v>
      </c>
      <c r="V20" s="24" t="e">
        <f>#REF!</f>
        <v>#REF!</v>
      </c>
      <c r="W20" s="24" t="e">
        <f>#REF!</f>
        <v>#REF!</v>
      </c>
      <c r="X20" s="24" t="e">
        <f t="shared" si="4"/>
        <v>#REF!</v>
      </c>
    </row>
    <row r="21" spans="1:25" ht="18" x14ac:dyDescent="0.25">
      <c r="A21" s="10">
        <v>9</v>
      </c>
      <c r="B21" s="12">
        <v>3255102</v>
      </c>
      <c r="C21" s="10" t="s">
        <v>11</v>
      </c>
      <c r="D21" s="15" t="s">
        <v>32</v>
      </c>
      <c r="E21" s="15"/>
      <c r="F21" s="24" t="e">
        <f>'২০২৩-২৪ কিসি্ত্তওয়ারী'!D18</f>
        <v>#REF!</v>
      </c>
      <c r="G21" s="24" t="e">
        <f>'২০২৩-২৪ কিসি্ত্তওয়ারী'!#REF!</f>
        <v>#REF!</v>
      </c>
      <c r="H21" s="24" t="e">
        <f t="shared" si="0"/>
        <v>#REF!</v>
      </c>
      <c r="I21" s="24" t="e">
        <f>#REF!</f>
        <v>#REF!</v>
      </c>
      <c r="J21" s="24" t="e">
        <f>#REF!</f>
        <v>#REF!</v>
      </c>
      <c r="K21" s="24" t="e">
        <f>#REF!</f>
        <v>#REF!</v>
      </c>
      <c r="L21" s="24" t="e">
        <f t="shared" si="5"/>
        <v>#REF!</v>
      </c>
      <c r="M21" s="15"/>
      <c r="N21" s="15"/>
      <c r="O21" s="15"/>
      <c r="P21" s="24" t="e">
        <f t="shared" si="1"/>
        <v>#REF!</v>
      </c>
      <c r="Q21" s="24" t="e">
        <f t="shared" si="2"/>
        <v>#REF!</v>
      </c>
      <c r="R21" s="24" t="e">
        <f t="shared" si="3"/>
        <v>#REF!</v>
      </c>
      <c r="S21" s="15"/>
      <c r="T21" s="15"/>
      <c r="U21" s="24" t="e">
        <f>#REF!</f>
        <v>#REF!</v>
      </c>
      <c r="V21" s="24" t="e">
        <f>#REF!</f>
        <v>#REF!</v>
      </c>
      <c r="W21" s="24" t="e">
        <f>#REF!</f>
        <v>#REF!</v>
      </c>
      <c r="X21" s="24" t="e">
        <f t="shared" si="4"/>
        <v>#REF!</v>
      </c>
    </row>
    <row r="22" spans="1:25" ht="15" customHeight="1" x14ac:dyDescent="0.25">
      <c r="A22" s="10">
        <v>10</v>
      </c>
      <c r="B22" s="12">
        <v>3255105</v>
      </c>
      <c r="C22" s="10" t="s">
        <v>12</v>
      </c>
      <c r="D22" s="15" t="s">
        <v>32</v>
      </c>
      <c r="E22" s="15"/>
      <c r="F22" s="24" t="e">
        <f>'২০২৩-২৪ কিসি্ত্তওয়ারী'!D19</f>
        <v>#REF!</v>
      </c>
      <c r="G22" s="24" t="e">
        <f>'২০২৩-২৪ কিসি্ত্তওয়ারী'!#REF!</f>
        <v>#REF!</v>
      </c>
      <c r="H22" s="24" t="e">
        <f t="shared" si="0"/>
        <v>#REF!</v>
      </c>
      <c r="I22" s="24" t="e">
        <f>#REF!</f>
        <v>#REF!</v>
      </c>
      <c r="J22" s="24" t="e">
        <f>#REF!</f>
        <v>#REF!</v>
      </c>
      <c r="K22" s="24" t="e">
        <f>#REF!</f>
        <v>#REF!</v>
      </c>
      <c r="L22" s="24" t="e">
        <f t="shared" si="5"/>
        <v>#REF!</v>
      </c>
      <c r="M22" s="15"/>
      <c r="N22" s="15"/>
      <c r="O22" s="15"/>
      <c r="P22" s="24" t="e">
        <f t="shared" si="1"/>
        <v>#REF!</v>
      </c>
      <c r="Q22" s="24" t="e">
        <f t="shared" si="2"/>
        <v>#REF!</v>
      </c>
      <c r="R22" s="24" t="e">
        <f t="shared" si="3"/>
        <v>#REF!</v>
      </c>
      <c r="S22" s="15"/>
      <c r="T22" s="15"/>
      <c r="U22" s="24" t="e">
        <f>#REF!</f>
        <v>#REF!</v>
      </c>
      <c r="V22" s="24" t="e">
        <f>#REF!</f>
        <v>#REF!</v>
      </c>
      <c r="W22" s="24" t="e">
        <f>#REF!</f>
        <v>#REF!</v>
      </c>
      <c r="X22" s="24" t="e">
        <f t="shared" si="4"/>
        <v>#REF!</v>
      </c>
    </row>
    <row r="23" spans="1:25" x14ac:dyDescent="0.25">
      <c r="A23" s="10">
        <v>11</v>
      </c>
      <c r="B23" s="12">
        <v>3257103</v>
      </c>
      <c r="C23" s="10" t="s">
        <v>15</v>
      </c>
      <c r="D23" s="15" t="s">
        <v>32</v>
      </c>
      <c r="E23" s="15"/>
      <c r="F23" s="24" t="e">
        <f>'২০২৩-২৪ কিসি্ত্তওয়ারী'!D20</f>
        <v>#REF!</v>
      </c>
      <c r="G23" s="24" t="e">
        <f>'২০২৩-২৪ কিসি্ত্তওয়ারী'!#REF!</f>
        <v>#REF!</v>
      </c>
      <c r="H23" s="24" t="e">
        <f t="shared" si="0"/>
        <v>#REF!</v>
      </c>
      <c r="I23" s="24" t="e">
        <f>#REF!</f>
        <v>#REF!</v>
      </c>
      <c r="J23" s="24" t="e">
        <f>#REF!</f>
        <v>#REF!</v>
      </c>
      <c r="K23" s="24" t="e">
        <f>#REF!</f>
        <v>#REF!</v>
      </c>
      <c r="L23" s="24" t="e">
        <f t="shared" si="5"/>
        <v>#REF!</v>
      </c>
      <c r="M23" s="15"/>
      <c r="N23" s="15"/>
      <c r="O23" s="15"/>
      <c r="P23" s="24" t="e">
        <f t="shared" si="1"/>
        <v>#REF!</v>
      </c>
      <c r="Q23" s="24" t="e">
        <f t="shared" si="2"/>
        <v>#REF!</v>
      </c>
      <c r="R23" s="24" t="e">
        <f t="shared" si="3"/>
        <v>#REF!</v>
      </c>
      <c r="S23" s="15"/>
      <c r="T23" s="15"/>
      <c r="U23" s="24" t="e">
        <f>#REF!</f>
        <v>#REF!</v>
      </c>
      <c r="V23" s="24" t="e">
        <f>#REF!</f>
        <v>#REF!</v>
      </c>
      <c r="W23" s="24" t="e">
        <f>#REF!</f>
        <v>#REF!</v>
      </c>
      <c r="X23" s="24" t="e">
        <f t="shared" si="4"/>
        <v>#REF!</v>
      </c>
    </row>
    <row r="24" spans="1:25" x14ac:dyDescent="0.25">
      <c r="A24" s="10">
        <v>12</v>
      </c>
      <c r="B24" s="12">
        <v>3211127</v>
      </c>
      <c r="C24" s="10" t="s">
        <v>6</v>
      </c>
      <c r="D24" s="15" t="s">
        <v>32</v>
      </c>
      <c r="E24" s="15"/>
      <c r="F24" s="24" t="e">
        <f>'২০২৩-২৪ কিসি্ত্তওয়ারী'!D21</f>
        <v>#REF!</v>
      </c>
      <c r="G24" s="24" t="e">
        <f>'২০২৩-২৪ কিসি্ত্তওয়ারী'!#REF!</f>
        <v>#REF!</v>
      </c>
      <c r="H24" s="24" t="e">
        <f>F24+G24</f>
        <v>#REF!</v>
      </c>
      <c r="I24" s="24" t="e">
        <f>#REF!</f>
        <v>#REF!</v>
      </c>
      <c r="J24" s="24" t="e">
        <f>#REF!</f>
        <v>#REF!</v>
      </c>
      <c r="K24" s="24" t="e">
        <f>#REF!</f>
        <v>#REF!</v>
      </c>
      <c r="L24" s="24" t="e">
        <f t="shared" ref="L24:L31" si="6">SUM(I24:K24)</f>
        <v>#REF!</v>
      </c>
      <c r="M24" s="15"/>
      <c r="N24" s="15"/>
      <c r="O24" s="15"/>
      <c r="P24" s="24" t="e">
        <f>F24-I24</f>
        <v>#REF!</v>
      </c>
      <c r="Q24" s="24" t="e">
        <f>G24-(J24+K24)</f>
        <v>#REF!</v>
      </c>
      <c r="R24" s="24" t="e">
        <f>H24-L24</f>
        <v>#REF!</v>
      </c>
      <c r="S24" s="15"/>
      <c r="T24" s="15"/>
      <c r="U24" s="24" t="e">
        <f>#REF!</f>
        <v>#REF!</v>
      </c>
      <c r="V24" s="24" t="e">
        <f>#REF!</f>
        <v>#REF!</v>
      </c>
      <c r="W24" s="24" t="e">
        <f>#REF!</f>
        <v>#REF!</v>
      </c>
      <c r="X24" s="24" t="e">
        <f t="shared" si="4"/>
        <v>#REF!</v>
      </c>
    </row>
    <row r="25" spans="1:25" x14ac:dyDescent="0.25">
      <c r="A25" s="10">
        <v>13</v>
      </c>
      <c r="B25" s="12">
        <v>3211125</v>
      </c>
      <c r="C25" s="10" t="s">
        <v>5</v>
      </c>
      <c r="D25" s="15" t="s">
        <v>32</v>
      </c>
      <c r="E25" s="15"/>
      <c r="F25" s="24" t="e">
        <f>'২০২৩-২৪ কিসি্ত্তওয়ারী'!D22</f>
        <v>#REF!</v>
      </c>
      <c r="G25" s="24" t="e">
        <f>'২০২৩-২৪ কিসি্ত্তওয়ারী'!#REF!</f>
        <v>#REF!</v>
      </c>
      <c r="H25" s="24" t="e">
        <f>F25+G25</f>
        <v>#REF!</v>
      </c>
      <c r="I25" s="24" t="e">
        <f>#REF!</f>
        <v>#REF!</v>
      </c>
      <c r="J25" s="24" t="e">
        <f>#REF!</f>
        <v>#REF!</v>
      </c>
      <c r="K25" s="24" t="e">
        <f>#REF!</f>
        <v>#REF!</v>
      </c>
      <c r="L25" s="24" t="e">
        <f t="shared" si="6"/>
        <v>#REF!</v>
      </c>
      <c r="M25" s="15"/>
      <c r="N25" s="15"/>
      <c r="O25" s="15"/>
      <c r="P25" s="24" t="e">
        <f t="shared" ref="P25:P30" si="7">F25-I25</f>
        <v>#REF!</v>
      </c>
      <c r="Q25" s="24" t="e">
        <f t="shared" ref="Q25:Q30" si="8">G25-(J25+K25)</f>
        <v>#REF!</v>
      </c>
      <c r="R25" s="24" t="e">
        <f t="shared" ref="R25:R30" si="9">H25-L25</f>
        <v>#REF!</v>
      </c>
      <c r="S25" s="15"/>
      <c r="T25" s="15"/>
      <c r="U25" s="24" t="e">
        <f>#REF!</f>
        <v>#REF!</v>
      </c>
      <c r="V25" s="24" t="e">
        <f>#REF!</f>
        <v>#REF!</v>
      </c>
      <c r="W25" s="24" t="e">
        <f>#REF!</f>
        <v>#REF!</v>
      </c>
      <c r="X25" s="24" t="e">
        <f t="shared" si="4"/>
        <v>#REF!</v>
      </c>
    </row>
    <row r="26" spans="1:25" x14ac:dyDescent="0.25">
      <c r="A26" s="10">
        <v>14</v>
      </c>
      <c r="B26" s="12">
        <v>3231101</v>
      </c>
      <c r="C26" s="10" t="s">
        <v>55</v>
      </c>
      <c r="D26" s="15" t="s">
        <v>95</v>
      </c>
      <c r="E26" s="15"/>
      <c r="F26" s="24" t="e">
        <f>'২০২৩-২৪ কিসি্ত্তওয়ারী'!D23+'২০২৩-২৪ কিসি্ত্তওয়ারী'!D24</f>
        <v>#REF!</v>
      </c>
      <c r="G26" s="24" t="e">
        <f>'২০২৩-২৪ কিসি্ত্তওয়ারী'!#REF!+'২০২৩-২৪ কিসি্ত্তওয়ারী'!#REF!</f>
        <v>#REF!</v>
      </c>
      <c r="H26" s="24" t="e">
        <f t="shared" ref="H26:H36" si="10">F26+G26</f>
        <v>#REF!</v>
      </c>
      <c r="I26" s="24" t="e">
        <f>#REF!+#REF!</f>
        <v>#REF!</v>
      </c>
      <c r="J26" s="24" t="e">
        <f>#REF!+#REF!</f>
        <v>#REF!</v>
      </c>
      <c r="K26" s="24" t="e">
        <f>#REF!+#REF!</f>
        <v>#REF!</v>
      </c>
      <c r="L26" s="24" t="e">
        <f t="shared" si="6"/>
        <v>#REF!</v>
      </c>
      <c r="M26" s="15"/>
      <c r="N26" s="15"/>
      <c r="O26" s="15"/>
      <c r="P26" s="24" t="e">
        <f t="shared" si="7"/>
        <v>#REF!</v>
      </c>
      <c r="Q26" s="24" t="e">
        <f t="shared" si="8"/>
        <v>#REF!</v>
      </c>
      <c r="R26" s="24" t="e">
        <f t="shared" si="9"/>
        <v>#REF!</v>
      </c>
      <c r="S26" s="15"/>
      <c r="T26" s="15"/>
      <c r="U26" s="24" t="e">
        <f>#REF!+#REF!</f>
        <v>#REF!</v>
      </c>
      <c r="V26" s="24" t="e">
        <f>#REF!+#REF!</f>
        <v>#REF!</v>
      </c>
      <c r="W26" s="24" t="e">
        <f>#REF!+#REF!</f>
        <v>#REF!</v>
      </c>
      <c r="X26" s="24" t="e">
        <f t="shared" si="4"/>
        <v>#REF!</v>
      </c>
      <c r="Y26" s="29"/>
    </row>
    <row r="27" spans="1:25" ht="18" x14ac:dyDescent="0.25">
      <c r="A27" s="10">
        <v>15</v>
      </c>
      <c r="B27" s="12">
        <v>3231201</v>
      </c>
      <c r="C27" s="10" t="s">
        <v>69</v>
      </c>
      <c r="D27" s="15" t="s">
        <v>33</v>
      </c>
      <c r="E27" s="15"/>
      <c r="F27" s="24" t="e">
        <f>'২০২৩-২৪ কিসি্ত্তওয়ারী'!D25</f>
        <v>#REF!</v>
      </c>
      <c r="G27" s="24" t="e">
        <f>'২০২৩-২৪ কিসি্ত্তওয়ারী'!#REF!</f>
        <v>#REF!</v>
      </c>
      <c r="H27" s="24" t="e">
        <f t="shared" si="10"/>
        <v>#REF!</v>
      </c>
      <c r="I27" s="24" t="e">
        <f>#REF!</f>
        <v>#REF!</v>
      </c>
      <c r="J27" s="24" t="e">
        <f>#REF!</f>
        <v>#REF!</v>
      </c>
      <c r="K27" s="24" t="e">
        <f>#REF!</f>
        <v>#REF!</v>
      </c>
      <c r="L27" s="24" t="e">
        <f t="shared" si="6"/>
        <v>#REF!</v>
      </c>
      <c r="M27" s="15"/>
      <c r="N27" s="15"/>
      <c r="O27" s="15"/>
      <c r="P27" s="24" t="e">
        <f t="shared" si="7"/>
        <v>#REF!</v>
      </c>
      <c r="Q27" s="24" t="e">
        <f t="shared" si="8"/>
        <v>#REF!</v>
      </c>
      <c r="R27" s="24" t="e">
        <f t="shared" si="9"/>
        <v>#REF!</v>
      </c>
      <c r="S27" s="15"/>
      <c r="T27" s="15"/>
      <c r="U27" s="24" t="e">
        <f>#REF!</f>
        <v>#REF!</v>
      </c>
      <c r="V27" s="24" t="e">
        <f>#REF!</f>
        <v>#REF!</v>
      </c>
      <c r="W27" s="24" t="e">
        <f>#REF!</f>
        <v>#REF!</v>
      </c>
      <c r="X27" s="24" t="e">
        <f t="shared" si="4"/>
        <v>#REF!</v>
      </c>
    </row>
    <row r="28" spans="1:25" x14ac:dyDescent="0.25">
      <c r="A28" s="10">
        <v>16</v>
      </c>
      <c r="B28" s="12">
        <v>3211111</v>
      </c>
      <c r="C28" s="10" t="s">
        <v>3</v>
      </c>
      <c r="D28" s="15" t="s">
        <v>94</v>
      </c>
      <c r="E28" s="15"/>
      <c r="F28" s="24" t="e">
        <f>'২০২৩-২৪ কিসি্ত্তওয়ারী'!D26</f>
        <v>#REF!</v>
      </c>
      <c r="G28" s="24" t="e">
        <f>'২০২৩-২৪ কিসি্ত্তওয়ারী'!#REF!</f>
        <v>#REF!</v>
      </c>
      <c r="H28" s="24" t="e">
        <f t="shared" si="10"/>
        <v>#REF!</v>
      </c>
      <c r="I28" s="24" t="e">
        <f>#REF!</f>
        <v>#REF!</v>
      </c>
      <c r="J28" s="24" t="e">
        <f>#REF!</f>
        <v>#REF!</v>
      </c>
      <c r="K28" s="24" t="e">
        <f>#REF!</f>
        <v>#REF!</v>
      </c>
      <c r="L28" s="24" t="e">
        <f t="shared" si="6"/>
        <v>#REF!</v>
      </c>
      <c r="M28" s="15"/>
      <c r="N28" s="15"/>
      <c r="O28" s="15"/>
      <c r="P28" s="24" t="e">
        <f t="shared" si="7"/>
        <v>#REF!</v>
      </c>
      <c r="Q28" s="24" t="e">
        <f t="shared" si="8"/>
        <v>#REF!</v>
      </c>
      <c r="R28" s="24" t="e">
        <f t="shared" si="9"/>
        <v>#REF!</v>
      </c>
      <c r="S28" s="15"/>
      <c r="T28" s="15"/>
      <c r="U28" s="24" t="e">
        <f>#REF!</f>
        <v>#REF!</v>
      </c>
      <c r="V28" s="24" t="e">
        <f>#REF!</f>
        <v>#REF!</v>
      </c>
      <c r="W28" s="24" t="e">
        <f>#REF!</f>
        <v>#REF!</v>
      </c>
      <c r="X28" s="24" t="e">
        <f t="shared" si="4"/>
        <v>#REF!</v>
      </c>
    </row>
    <row r="29" spans="1:25" x14ac:dyDescent="0.25">
      <c r="A29" s="10">
        <v>17</v>
      </c>
      <c r="B29" s="12">
        <v>3221106</v>
      </c>
      <c r="C29" s="10" t="s">
        <v>8</v>
      </c>
      <c r="D29" s="15" t="s">
        <v>32</v>
      </c>
      <c r="E29" s="15"/>
      <c r="F29" s="24" t="e">
        <f>'২০২৩-২৪ কিসি্ত্তওয়ারী'!D27</f>
        <v>#REF!</v>
      </c>
      <c r="G29" s="24" t="e">
        <f>'২০২৩-২৪ কিসি্ত্তওয়ারী'!#REF!</f>
        <v>#REF!</v>
      </c>
      <c r="H29" s="24" t="e">
        <f t="shared" si="10"/>
        <v>#REF!</v>
      </c>
      <c r="I29" s="24" t="e">
        <f>#REF!</f>
        <v>#REF!</v>
      </c>
      <c r="J29" s="24" t="e">
        <f>#REF!</f>
        <v>#REF!</v>
      </c>
      <c r="K29" s="24" t="e">
        <f>#REF!</f>
        <v>#REF!</v>
      </c>
      <c r="L29" s="24" t="e">
        <f t="shared" si="6"/>
        <v>#REF!</v>
      </c>
      <c r="M29" s="15"/>
      <c r="N29" s="15"/>
      <c r="O29" s="15"/>
      <c r="P29" s="24" t="e">
        <f t="shared" si="7"/>
        <v>#REF!</v>
      </c>
      <c r="Q29" s="24" t="e">
        <f t="shared" si="8"/>
        <v>#REF!</v>
      </c>
      <c r="R29" s="24" t="e">
        <f t="shared" si="9"/>
        <v>#REF!</v>
      </c>
      <c r="S29" s="15"/>
      <c r="T29" s="15"/>
      <c r="U29" s="24" t="e">
        <f>#REF!</f>
        <v>#REF!</v>
      </c>
      <c r="V29" s="24" t="e">
        <f>#REF!</f>
        <v>#REF!</v>
      </c>
      <c r="W29" s="24" t="e">
        <f>#REF!</f>
        <v>#REF!</v>
      </c>
      <c r="X29" s="24" t="e">
        <f t="shared" si="4"/>
        <v>#REF!</v>
      </c>
    </row>
    <row r="30" spans="1:25" ht="25.5" x14ac:dyDescent="0.25">
      <c r="A30" s="10">
        <v>18</v>
      </c>
      <c r="B30" s="12">
        <v>3257101</v>
      </c>
      <c r="C30" s="10" t="s">
        <v>13</v>
      </c>
      <c r="D30" s="15" t="s">
        <v>93</v>
      </c>
      <c r="E30" s="15"/>
      <c r="F30" s="24" t="e">
        <f>'২০২৩-২৪ কিসি্ত্তওয়ারী'!D28</f>
        <v>#REF!</v>
      </c>
      <c r="G30" s="24" t="e">
        <f>'২০২৩-২৪ কিসি্ত্তওয়ারী'!#REF!</f>
        <v>#REF!</v>
      </c>
      <c r="H30" s="24" t="e">
        <f t="shared" si="10"/>
        <v>#REF!</v>
      </c>
      <c r="I30" s="24" t="e">
        <f>#REF!</f>
        <v>#REF!</v>
      </c>
      <c r="J30" s="24" t="e">
        <f>#REF!</f>
        <v>#REF!</v>
      </c>
      <c r="K30" s="24" t="e">
        <f>#REF!</f>
        <v>#REF!</v>
      </c>
      <c r="L30" s="24" t="e">
        <f t="shared" si="6"/>
        <v>#REF!</v>
      </c>
      <c r="M30" s="15"/>
      <c r="N30" s="15"/>
      <c r="O30" s="15"/>
      <c r="P30" s="24" t="e">
        <f t="shared" si="7"/>
        <v>#REF!</v>
      </c>
      <c r="Q30" s="24" t="e">
        <f t="shared" si="8"/>
        <v>#REF!</v>
      </c>
      <c r="R30" s="24" t="e">
        <f t="shared" si="9"/>
        <v>#REF!</v>
      </c>
      <c r="S30" s="15"/>
      <c r="T30" s="15"/>
      <c r="U30" s="24" t="e">
        <f>#REF!</f>
        <v>#REF!</v>
      </c>
      <c r="V30" s="24" t="e">
        <f>#REF!</f>
        <v>#REF!</v>
      </c>
      <c r="W30" s="24" t="e">
        <f>#REF!</f>
        <v>#REF!</v>
      </c>
      <c r="X30" s="24" t="e">
        <f t="shared" si="4"/>
        <v>#REF!</v>
      </c>
    </row>
    <row r="31" spans="1:25" x14ac:dyDescent="0.25">
      <c r="A31" s="10"/>
      <c r="B31" s="12">
        <v>3221101</v>
      </c>
      <c r="C31" s="10" t="s">
        <v>14</v>
      </c>
      <c r="D31" s="15"/>
      <c r="E31" s="15"/>
      <c r="F31" s="24" t="e">
        <f>'২০২৩-২৪ কিসি্ত্তওয়ারী'!D29</f>
        <v>#REF!</v>
      </c>
      <c r="G31" s="24" t="e">
        <f>'২০২৩-২৪ কিসি্ত্তওয়ারী'!#REF!</f>
        <v>#REF!</v>
      </c>
      <c r="H31" s="24" t="e">
        <f>F31+G31</f>
        <v>#REF!</v>
      </c>
      <c r="I31" s="24" t="e">
        <f>#REF!</f>
        <v>#REF!</v>
      </c>
      <c r="J31" s="24" t="e">
        <f>#REF!</f>
        <v>#REF!</v>
      </c>
      <c r="K31" s="24" t="e">
        <f>#REF!</f>
        <v>#REF!</v>
      </c>
      <c r="L31" s="24" t="e">
        <f t="shared" si="6"/>
        <v>#REF!</v>
      </c>
      <c r="M31" s="15"/>
      <c r="N31" s="15"/>
      <c r="O31" s="15"/>
      <c r="P31" s="24" t="e">
        <f t="shared" ref="P31:P36" si="11">F31-I31</f>
        <v>#REF!</v>
      </c>
      <c r="Q31" s="24" t="e">
        <f t="shared" ref="Q31:Q36" si="12">G31-(J31+K31)</f>
        <v>#REF!</v>
      </c>
      <c r="R31" s="24" t="e">
        <f t="shared" ref="R31:R36" si="13">H31-L31</f>
        <v>#REF!</v>
      </c>
      <c r="S31" s="15"/>
      <c r="T31" s="15"/>
      <c r="U31" s="24" t="e">
        <f>#REF!</f>
        <v>#REF!</v>
      </c>
      <c r="V31" s="24" t="e">
        <f>#REF!</f>
        <v>#REF!</v>
      </c>
      <c r="W31" s="24" t="e">
        <f>#REF!</f>
        <v>#REF!</v>
      </c>
      <c r="X31" s="24" t="e">
        <f t="shared" si="4"/>
        <v>#REF!</v>
      </c>
    </row>
    <row r="32" spans="1:25" x14ac:dyDescent="0.25">
      <c r="A32" s="10">
        <v>19</v>
      </c>
      <c r="B32" s="12">
        <v>3221107</v>
      </c>
      <c r="C32" s="10" t="s">
        <v>34</v>
      </c>
      <c r="D32" s="15" t="s">
        <v>32</v>
      </c>
      <c r="E32" s="15"/>
      <c r="F32" s="24" t="e">
        <f>'২০২৩-২৪ কিসি্ত্তওয়ারী'!D30</f>
        <v>#REF!</v>
      </c>
      <c r="G32" s="24" t="e">
        <f>'২০২৩-২৪ কিসি্ত্তওয়ারী'!#REF!</f>
        <v>#REF!</v>
      </c>
      <c r="H32" s="24" t="e">
        <f t="shared" si="10"/>
        <v>#REF!</v>
      </c>
      <c r="I32" s="24" t="e">
        <f>#REF!</f>
        <v>#REF!</v>
      </c>
      <c r="J32" s="24" t="e">
        <f>#REF!</f>
        <v>#REF!</v>
      </c>
      <c r="K32" s="24" t="e">
        <f>#REF!</f>
        <v>#REF!</v>
      </c>
      <c r="L32" s="24" t="e">
        <f>#REF!</f>
        <v>#REF!</v>
      </c>
      <c r="M32" s="15"/>
      <c r="N32" s="15"/>
      <c r="O32" s="15"/>
      <c r="P32" s="24" t="e">
        <f t="shared" si="11"/>
        <v>#REF!</v>
      </c>
      <c r="Q32" s="24" t="e">
        <f t="shared" si="12"/>
        <v>#REF!</v>
      </c>
      <c r="R32" s="24" t="e">
        <f t="shared" si="13"/>
        <v>#REF!</v>
      </c>
      <c r="S32" s="15"/>
      <c r="T32" s="15"/>
      <c r="U32" s="24" t="e">
        <f>#REF!</f>
        <v>#REF!</v>
      </c>
      <c r="V32" s="24" t="e">
        <f>#REF!</f>
        <v>#REF!</v>
      </c>
      <c r="W32" s="24" t="e">
        <f>#REF!</f>
        <v>#REF!</v>
      </c>
      <c r="X32" s="24" t="e">
        <f t="shared" si="4"/>
        <v>#REF!</v>
      </c>
    </row>
    <row r="33" spans="1:24" x14ac:dyDescent="0.25">
      <c r="A33" s="10">
        <v>20</v>
      </c>
      <c r="B33" s="12">
        <v>3257301</v>
      </c>
      <c r="C33" s="10" t="s">
        <v>17</v>
      </c>
      <c r="D33" s="15" t="s">
        <v>32</v>
      </c>
      <c r="E33" s="15"/>
      <c r="F33" s="24" t="e">
        <f>'২০২৩-২৪ কিসি্ত্তওয়ারী'!D31</f>
        <v>#REF!</v>
      </c>
      <c r="G33" s="24" t="e">
        <f>'২০২৩-২৪ কিসি্ত্তওয়ারী'!#REF!</f>
        <v>#REF!</v>
      </c>
      <c r="H33" s="24" t="e">
        <f t="shared" si="10"/>
        <v>#REF!</v>
      </c>
      <c r="I33" s="24" t="e">
        <f>#REF!</f>
        <v>#REF!</v>
      </c>
      <c r="J33" s="24" t="e">
        <f>#REF!</f>
        <v>#REF!</v>
      </c>
      <c r="K33" s="24" t="e">
        <f>#REF!</f>
        <v>#REF!</v>
      </c>
      <c r="L33" s="24" t="e">
        <f>#REF!</f>
        <v>#REF!</v>
      </c>
      <c r="M33" s="15"/>
      <c r="N33" s="15"/>
      <c r="O33" s="15"/>
      <c r="P33" s="24" t="e">
        <f t="shared" si="11"/>
        <v>#REF!</v>
      </c>
      <c r="Q33" s="24" t="e">
        <f t="shared" si="12"/>
        <v>#REF!</v>
      </c>
      <c r="R33" s="24" t="e">
        <f t="shared" si="13"/>
        <v>#REF!</v>
      </c>
      <c r="S33" s="15"/>
      <c r="T33" s="15"/>
      <c r="U33" s="24" t="e">
        <f>#REF!</f>
        <v>#REF!</v>
      </c>
      <c r="V33" s="24" t="e">
        <f>#REF!</f>
        <v>#REF!</v>
      </c>
      <c r="W33" s="24" t="e">
        <f>#REF!</f>
        <v>#REF!</v>
      </c>
      <c r="X33" s="24" t="e">
        <f t="shared" si="4"/>
        <v>#REF!</v>
      </c>
    </row>
    <row r="34" spans="1:24" x14ac:dyDescent="0.25">
      <c r="A34" s="10">
        <v>21</v>
      </c>
      <c r="B34" s="12">
        <v>3111332</v>
      </c>
      <c r="C34" s="10" t="s">
        <v>16</v>
      </c>
      <c r="D34" s="15" t="s">
        <v>32</v>
      </c>
      <c r="E34" s="15"/>
      <c r="F34" s="24" t="e">
        <f>'২০২৩-২৪ কিসি্ত্তওয়ারী'!D32</f>
        <v>#REF!</v>
      </c>
      <c r="G34" s="24" t="e">
        <f>'২০২৩-২৪ কিসি্ত্তওয়ারী'!#REF!</f>
        <v>#REF!</v>
      </c>
      <c r="H34" s="24" t="e">
        <f t="shared" si="10"/>
        <v>#REF!</v>
      </c>
      <c r="I34" s="24" t="e">
        <f>#REF!+#REF!</f>
        <v>#REF!</v>
      </c>
      <c r="J34" s="24" t="e">
        <f>#REF!+#REF!</f>
        <v>#REF!</v>
      </c>
      <c r="K34" s="24" t="e">
        <f>#REF!+#REF!</f>
        <v>#REF!</v>
      </c>
      <c r="L34" s="24" t="e">
        <f>SUM(I34:K34)</f>
        <v>#REF!</v>
      </c>
      <c r="M34" s="15"/>
      <c r="N34" s="15"/>
      <c r="O34" s="15"/>
      <c r="P34" s="24" t="e">
        <f t="shared" si="11"/>
        <v>#REF!</v>
      </c>
      <c r="Q34" s="24" t="e">
        <f t="shared" si="12"/>
        <v>#REF!</v>
      </c>
      <c r="R34" s="24" t="e">
        <f t="shared" si="13"/>
        <v>#REF!</v>
      </c>
      <c r="S34" s="15"/>
      <c r="T34" s="15"/>
      <c r="U34" s="24" t="e">
        <f>#REF!</f>
        <v>#REF!</v>
      </c>
      <c r="V34" s="24" t="e">
        <f>#REF!</f>
        <v>#REF!</v>
      </c>
      <c r="W34" s="24" t="e">
        <f>#REF!</f>
        <v>#REF!</v>
      </c>
      <c r="X34" s="24" t="e">
        <f t="shared" si="4"/>
        <v>#REF!</v>
      </c>
    </row>
    <row r="35" spans="1:24" ht="15" customHeight="1" x14ac:dyDescent="0.25">
      <c r="A35" s="10">
        <v>22</v>
      </c>
      <c r="B35" s="12">
        <v>3111332</v>
      </c>
      <c r="C35" s="10" t="s">
        <v>48</v>
      </c>
      <c r="D35" s="15" t="s">
        <v>32</v>
      </c>
      <c r="E35" s="15"/>
      <c r="F35" s="24" t="e">
        <f>'২০২৩-২৪ কিসি্ত্তওয়ারী'!D33</f>
        <v>#REF!</v>
      </c>
      <c r="G35" s="24" t="e">
        <f>'২০২৩-২৪ কিসি্ত্তওয়ারী'!#REF!</f>
        <v>#REF!</v>
      </c>
      <c r="H35" s="24" t="e">
        <f t="shared" si="10"/>
        <v>#REF!</v>
      </c>
      <c r="I35" s="24" t="e">
        <f>#REF!</f>
        <v>#REF!</v>
      </c>
      <c r="J35" s="24" t="e">
        <f>#REF!</f>
        <v>#REF!</v>
      </c>
      <c r="L35" s="24" t="e">
        <f>SUM(I35:J35)</f>
        <v>#REF!</v>
      </c>
      <c r="M35" s="15"/>
      <c r="N35" s="15"/>
      <c r="O35" s="15"/>
      <c r="P35" s="24" t="e">
        <f t="shared" si="11"/>
        <v>#REF!</v>
      </c>
      <c r="Q35" s="24" t="e">
        <f>G35-(K35+J35)</f>
        <v>#REF!</v>
      </c>
      <c r="R35" s="24" t="e">
        <f t="shared" si="13"/>
        <v>#REF!</v>
      </c>
      <c r="S35" s="15"/>
      <c r="T35" s="15"/>
      <c r="U35" s="24" t="e">
        <f>#REF!</f>
        <v>#REF!</v>
      </c>
      <c r="V35" s="24" t="e">
        <f>#REF!</f>
        <v>#REF!</v>
      </c>
      <c r="W35" s="24" t="e">
        <f>#REF!</f>
        <v>#REF!</v>
      </c>
      <c r="X35" s="24" t="e">
        <f t="shared" si="4"/>
        <v>#REF!</v>
      </c>
    </row>
    <row r="36" spans="1:24" ht="21" customHeight="1" x14ac:dyDescent="0.25">
      <c r="A36" s="10">
        <v>23</v>
      </c>
      <c r="B36" s="12">
        <v>3221109</v>
      </c>
      <c r="C36" s="10" t="s">
        <v>53</v>
      </c>
      <c r="D36" s="15" t="s">
        <v>35</v>
      </c>
      <c r="E36" s="15"/>
      <c r="F36" s="24" t="e">
        <f>'২০২৩-২৪ কিসি্ত্তওয়ারী'!D34</f>
        <v>#REF!</v>
      </c>
      <c r="G36" s="24" t="e">
        <f>'২০২৩-২৪ কিসি্ত্তওয়ারী'!#REF!</f>
        <v>#REF!</v>
      </c>
      <c r="H36" s="24" t="e">
        <f t="shared" si="10"/>
        <v>#REF!</v>
      </c>
      <c r="I36" s="24" t="e">
        <f>#REF!</f>
        <v>#REF!</v>
      </c>
      <c r="J36" s="24" t="e">
        <f>#REF!</f>
        <v>#REF!</v>
      </c>
      <c r="K36" s="24" t="e">
        <f>#REF!</f>
        <v>#REF!</v>
      </c>
      <c r="L36" s="24" t="e">
        <f>SUM(I36:K36)</f>
        <v>#REF!</v>
      </c>
      <c r="M36" s="15"/>
      <c r="N36" s="15"/>
      <c r="O36" s="15"/>
      <c r="P36" s="24" t="e">
        <f t="shared" si="11"/>
        <v>#REF!</v>
      </c>
      <c r="Q36" s="24" t="e">
        <f t="shared" si="12"/>
        <v>#REF!</v>
      </c>
      <c r="R36" s="24" t="e">
        <f t="shared" si="13"/>
        <v>#REF!</v>
      </c>
      <c r="S36" s="15"/>
      <c r="T36" s="15"/>
      <c r="U36" s="24" t="e">
        <f>#REF!</f>
        <v>#REF!</v>
      </c>
      <c r="V36" s="24" t="e">
        <f>#REF!</f>
        <v>#REF!</v>
      </c>
      <c r="W36" s="24" t="e">
        <f>#REF!</f>
        <v>#REF!</v>
      </c>
      <c r="X36" s="24" t="e">
        <f t="shared" si="4"/>
        <v>#REF!</v>
      </c>
    </row>
    <row r="37" spans="1:24" hidden="1" x14ac:dyDescent="0.25">
      <c r="D37" s="11" t="s">
        <v>100</v>
      </c>
      <c r="E37" s="26"/>
      <c r="F37" s="24" t="e">
        <f>SUM(F13:F36)</f>
        <v>#REF!</v>
      </c>
      <c r="G37" s="24" t="e">
        <f>SUM(G13:G36)</f>
        <v>#REF!</v>
      </c>
      <c r="H37" s="24" t="e">
        <f>SUM(H13:H36)</f>
        <v>#REF!</v>
      </c>
      <c r="I37" s="37"/>
      <c r="J37" s="37"/>
      <c r="K37" s="37"/>
      <c r="L37" s="37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9" spans="1:24" x14ac:dyDescent="0.25">
      <c r="I39" s="17"/>
    </row>
    <row r="40" spans="1:24" x14ac:dyDescent="0.25">
      <c r="F40" s="41"/>
      <c r="G40" s="41"/>
      <c r="H40" s="41"/>
    </row>
  </sheetData>
  <mergeCells count="12">
    <mergeCell ref="A12:B12"/>
    <mergeCell ref="A7:A10"/>
    <mergeCell ref="B7:H8"/>
    <mergeCell ref="I11:J11"/>
    <mergeCell ref="D11:E11"/>
    <mergeCell ref="V1:X1"/>
    <mergeCell ref="N9:R9"/>
    <mergeCell ref="W6:X6"/>
    <mergeCell ref="I7:L8"/>
    <mergeCell ref="M7:M8"/>
    <mergeCell ref="N7:R8"/>
    <mergeCell ref="S7:X8"/>
  </mergeCells>
  <printOptions horizontalCentered="1"/>
  <pageMargins left="0.2" right="0.2" top="0.25" bottom="0" header="0.05" footer="0"/>
  <pageSetup paperSize="9" scale="88" orientation="landscape" r:id="rId1"/>
  <ignoredErrors>
    <ignoredError sqref="L3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F33"/>
  <sheetViews>
    <sheetView view="pageBreakPreview" topLeftCell="A2" zoomScale="110" zoomScaleNormal="130" zoomScaleSheetLayoutView="110" workbookViewId="0">
      <selection activeCell="H5" sqref="H5:V5"/>
    </sheetView>
  </sheetViews>
  <sheetFormatPr defaultRowHeight="15" x14ac:dyDescent="0.25"/>
  <cols>
    <col min="1" max="1" width="3.85546875" bestFit="1" customWidth="1"/>
    <col min="2" max="2" width="7.7109375" bestFit="1" customWidth="1"/>
    <col min="3" max="3" width="12" customWidth="1"/>
    <col min="4" max="4" width="7.140625" customWidth="1"/>
    <col min="5" max="5" width="3.28515625" customWidth="1"/>
    <col min="6" max="6" width="7.5703125" customWidth="1"/>
    <col min="7" max="7" width="8" bestFit="1" customWidth="1"/>
    <col min="8" max="8" width="8.5703125" customWidth="1"/>
    <col min="9" max="9" width="8" customWidth="1"/>
    <col min="10" max="10" width="8.85546875" customWidth="1"/>
    <col min="11" max="11" width="8.5703125" customWidth="1"/>
    <col min="12" max="12" width="7.85546875" customWidth="1"/>
    <col min="13" max="13" width="5" customWidth="1"/>
    <col min="14" max="14" width="5.140625" customWidth="1"/>
    <col min="15" max="15" width="5" customWidth="1"/>
    <col min="16" max="16" width="7.7109375" customWidth="1"/>
    <col min="17" max="17" width="8.28515625" customWidth="1"/>
    <col min="18" max="18" width="8.140625" customWidth="1"/>
    <col min="19" max="19" width="4.28515625" customWidth="1"/>
    <col min="20" max="20" width="3.140625" customWidth="1"/>
    <col min="21" max="21" width="6.7109375" customWidth="1"/>
    <col min="22" max="22" width="8" customWidth="1"/>
    <col min="23" max="23" width="7.28515625" customWidth="1"/>
    <col min="24" max="24" width="8.28515625" customWidth="1"/>
    <col min="28" max="28" width="17.5703125" customWidth="1"/>
  </cols>
  <sheetData>
    <row r="1" spans="1:24" ht="19.5" x14ac:dyDescent="0.25">
      <c r="B1" s="483" t="s">
        <v>98</v>
      </c>
      <c r="C1" s="483"/>
      <c r="D1" s="483"/>
      <c r="E1" s="483"/>
      <c r="F1" s="16"/>
      <c r="G1" s="16"/>
      <c r="V1" s="458" t="s">
        <v>72</v>
      </c>
      <c r="W1" s="458"/>
      <c r="X1" s="458"/>
    </row>
    <row r="2" spans="1:24" ht="15.75" x14ac:dyDescent="0.25">
      <c r="B2" s="483" t="s">
        <v>70</v>
      </c>
      <c r="C2" s="483"/>
      <c r="D2" s="483"/>
      <c r="E2" s="483"/>
      <c r="F2" s="483"/>
      <c r="G2" s="483"/>
    </row>
    <row r="3" spans="1:24" ht="15.75" x14ac:dyDescent="0.25">
      <c r="B3" s="483" t="s">
        <v>91</v>
      </c>
      <c r="C3" s="483"/>
      <c r="D3" s="483"/>
      <c r="E3" s="483"/>
      <c r="F3" s="483"/>
      <c r="G3" s="483"/>
    </row>
    <row r="4" spans="1:24" ht="17.25" x14ac:dyDescent="0.25">
      <c r="B4" s="483" t="s">
        <v>88</v>
      </c>
      <c r="C4" s="483"/>
      <c r="D4" s="483"/>
      <c r="E4" s="483"/>
      <c r="F4" s="483"/>
      <c r="G4" s="483"/>
      <c r="H4" s="485" t="s">
        <v>71</v>
      </c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</row>
    <row r="5" spans="1:24" ht="17.25" x14ac:dyDescent="0.35">
      <c r="B5" s="483" t="s">
        <v>99</v>
      </c>
      <c r="C5" s="483"/>
      <c r="D5" s="483"/>
      <c r="E5" s="483"/>
      <c r="F5" s="483"/>
      <c r="G5" s="483"/>
      <c r="H5" s="484" t="s">
        <v>104</v>
      </c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4"/>
      <c r="T5" s="484"/>
      <c r="U5" s="484"/>
      <c r="V5" s="484"/>
    </row>
    <row r="6" spans="1:24" ht="15.75" x14ac:dyDescent="0.3">
      <c r="W6" s="459" t="s">
        <v>47</v>
      </c>
      <c r="X6" s="459"/>
    </row>
    <row r="7" spans="1:24" ht="21.75" customHeight="1" x14ac:dyDescent="0.25">
      <c r="A7" s="474" t="s">
        <v>56</v>
      </c>
      <c r="B7" s="490" t="s">
        <v>57</v>
      </c>
      <c r="C7" s="491"/>
      <c r="D7" s="491"/>
      <c r="E7" s="491"/>
      <c r="F7" s="491"/>
      <c r="G7" s="491"/>
      <c r="H7" s="492"/>
      <c r="I7" s="495" t="s">
        <v>101</v>
      </c>
      <c r="J7" s="496"/>
      <c r="K7" s="496"/>
      <c r="L7" s="497"/>
      <c r="M7" s="490" t="s">
        <v>102</v>
      </c>
      <c r="N7" s="491"/>
      <c r="O7" s="491"/>
      <c r="P7" s="491"/>
      <c r="Q7" s="491"/>
      <c r="R7" s="492"/>
      <c r="S7" s="486" t="s">
        <v>103</v>
      </c>
      <c r="T7" s="487"/>
      <c r="U7" s="487"/>
      <c r="V7" s="487"/>
      <c r="W7" s="487"/>
      <c r="X7" s="488"/>
    </row>
    <row r="8" spans="1:24" ht="9.75" customHeight="1" x14ac:dyDescent="0.25">
      <c r="A8" s="474"/>
      <c r="B8" s="10"/>
      <c r="C8" s="10"/>
      <c r="D8" s="10"/>
      <c r="E8" s="10"/>
      <c r="F8" s="10"/>
      <c r="G8" s="10"/>
      <c r="H8" s="10"/>
      <c r="I8" s="43"/>
      <c r="J8" s="43"/>
      <c r="K8" s="43"/>
      <c r="L8" s="43"/>
      <c r="M8" s="486" t="s">
        <v>90</v>
      </c>
      <c r="N8" s="487"/>
      <c r="O8" s="487"/>
      <c r="P8" s="487"/>
      <c r="Q8" s="487"/>
      <c r="R8" s="488"/>
      <c r="S8" s="11"/>
      <c r="T8" s="11"/>
      <c r="U8" s="11"/>
      <c r="V8" s="11"/>
      <c r="W8" s="11"/>
      <c r="X8" s="10"/>
    </row>
    <row r="9" spans="1:24" ht="27" x14ac:dyDescent="0.25">
      <c r="A9" s="474"/>
      <c r="B9" s="7" t="s">
        <v>58</v>
      </c>
      <c r="C9" s="7" t="s">
        <v>59</v>
      </c>
      <c r="D9" s="7" t="s">
        <v>60</v>
      </c>
      <c r="E9" s="7" t="s">
        <v>61</v>
      </c>
      <c r="F9" s="7" t="s">
        <v>0</v>
      </c>
      <c r="G9" s="7" t="s">
        <v>25</v>
      </c>
      <c r="H9" s="7" t="s">
        <v>62</v>
      </c>
      <c r="I9" s="7" t="s">
        <v>0</v>
      </c>
      <c r="J9" s="38" t="s">
        <v>85</v>
      </c>
      <c r="K9" s="7" t="s">
        <v>63</v>
      </c>
      <c r="L9" s="7" t="s">
        <v>62</v>
      </c>
      <c r="M9" s="7" t="s">
        <v>64</v>
      </c>
      <c r="N9" s="7" t="s">
        <v>60</v>
      </c>
      <c r="O9" s="7" t="s">
        <v>61</v>
      </c>
      <c r="P9" s="7" t="s">
        <v>0</v>
      </c>
      <c r="Q9" s="7" t="s">
        <v>25</v>
      </c>
      <c r="R9" s="7" t="s">
        <v>62</v>
      </c>
      <c r="S9" s="7" t="s">
        <v>60</v>
      </c>
      <c r="T9" s="7" t="s">
        <v>61</v>
      </c>
      <c r="U9" s="7" t="s">
        <v>0</v>
      </c>
      <c r="V9" s="7" t="s">
        <v>25</v>
      </c>
      <c r="W9" s="7" t="s">
        <v>65</v>
      </c>
      <c r="X9" s="7" t="s">
        <v>62</v>
      </c>
    </row>
    <row r="10" spans="1:24" x14ac:dyDescent="0.25">
      <c r="A10" s="10">
        <v>1</v>
      </c>
      <c r="B10" s="10">
        <v>2</v>
      </c>
      <c r="C10" s="10">
        <v>3</v>
      </c>
      <c r="D10" s="481">
        <v>4</v>
      </c>
      <c r="E10" s="482"/>
      <c r="F10" s="9">
        <v>5</v>
      </c>
      <c r="G10" s="9">
        <v>6</v>
      </c>
      <c r="H10" s="9">
        <v>7</v>
      </c>
      <c r="I10" s="481">
        <v>10</v>
      </c>
      <c r="J10" s="482"/>
      <c r="K10" s="9">
        <v>11</v>
      </c>
      <c r="L10" s="9">
        <v>12</v>
      </c>
      <c r="M10" s="10"/>
      <c r="N10" s="10"/>
      <c r="O10" s="10"/>
      <c r="P10" s="10" t="s">
        <v>66</v>
      </c>
      <c r="Q10" s="9" t="s">
        <v>73</v>
      </c>
      <c r="R10" s="9" t="s">
        <v>74</v>
      </c>
      <c r="S10" s="9">
        <v>16</v>
      </c>
      <c r="T10" s="9"/>
      <c r="U10" s="9">
        <v>17</v>
      </c>
      <c r="V10" s="9">
        <v>18</v>
      </c>
      <c r="W10" s="9">
        <v>19</v>
      </c>
      <c r="X10" s="9">
        <v>20</v>
      </c>
    </row>
    <row r="11" spans="1:24" x14ac:dyDescent="0.25">
      <c r="A11" s="10">
        <v>24</v>
      </c>
      <c r="B11" s="12">
        <v>3258101</v>
      </c>
      <c r="C11" s="10" t="s">
        <v>36</v>
      </c>
      <c r="D11" s="12" t="s">
        <v>32</v>
      </c>
      <c r="E11" s="15"/>
      <c r="F11" s="24" t="e">
        <f>'২০২৩-২৪ কিসি্ত্তওয়ারী'!D35</f>
        <v>#REF!</v>
      </c>
      <c r="G11" s="24" t="e">
        <f>'২০২৩-২৪ কিসি্ত্তওয়ারী'!#REF!</f>
        <v>#REF!</v>
      </c>
      <c r="H11" s="15" t="e">
        <f t="shared" ref="H11:H16" si="0">F11+G11</f>
        <v>#REF!</v>
      </c>
      <c r="I11" s="24" t="e">
        <f>#REF!</f>
        <v>#REF!</v>
      </c>
      <c r="J11" s="24" t="e">
        <f>#REF!</f>
        <v>#REF!</v>
      </c>
      <c r="K11" s="24" t="e">
        <f>#REF!</f>
        <v>#REF!</v>
      </c>
      <c r="L11" s="24" t="e">
        <f t="shared" ref="L11:L16" si="1">SUM(I11:K11)</f>
        <v>#REF!</v>
      </c>
      <c r="M11" s="15"/>
      <c r="N11" s="15"/>
      <c r="O11" s="15"/>
      <c r="P11" s="24" t="e">
        <f t="shared" ref="P11:P17" si="2">F11-I11</f>
        <v>#REF!</v>
      </c>
      <c r="Q11" s="24" t="e">
        <f t="shared" ref="Q11:Q17" si="3">G11-(J11+K11)</f>
        <v>#REF!</v>
      </c>
      <c r="R11" s="24" t="e">
        <f t="shared" ref="R11:R17" si="4">H11-L11</f>
        <v>#REF!</v>
      </c>
      <c r="S11" s="15"/>
      <c r="T11" s="15"/>
      <c r="U11" s="24" t="e">
        <f>#REF!</f>
        <v>#REF!</v>
      </c>
      <c r="V11" s="24" t="e">
        <f>#REF!</f>
        <v>#REF!</v>
      </c>
      <c r="W11" s="24" t="e">
        <f>#REF!</f>
        <v>#REF!</v>
      </c>
      <c r="X11" s="24" t="e">
        <f t="shared" ref="X11:X16" si="5">SUM(U11:W11)</f>
        <v>#REF!</v>
      </c>
    </row>
    <row r="12" spans="1:24" x14ac:dyDescent="0.25">
      <c r="A12" s="10">
        <v>25</v>
      </c>
      <c r="B12" s="12">
        <v>3258102</v>
      </c>
      <c r="C12" s="10" t="s">
        <v>18</v>
      </c>
      <c r="D12" s="12" t="s">
        <v>32</v>
      </c>
      <c r="E12" s="15"/>
      <c r="F12" s="24" t="e">
        <f>'২০২৩-২৪ কিসি্ত্তওয়ারী'!D36</f>
        <v>#REF!</v>
      </c>
      <c r="G12" s="24" t="e">
        <f>'২০২৩-২৪ কিসি্ত্তওয়ারী'!#REF!</f>
        <v>#REF!</v>
      </c>
      <c r="H12" s="15" t="e">
        <f t="shared" si="0"/>
        <v>#REF!</v>
      </c>
      <c r="I12" s="24" t="e">
        <f>#REF!</f>
        <v>#REF!</v>
      </c>
      <c r="J12" s="24" t="e">
        <f>#REF!</f>
        <v>#REF!</v>
      </c>
      <c r="K12" s="24" t="e">
        <f>#REF!</f>
        <v>#REF!</v>
      </c>
      <c r="L12" s="24" t="e">
        <f t="shared" si="1"/>
        <v>#REF!</v>
      </c>
      <c r="M12" s="15"/>
      <c r="N12" s="15"/>
      <c r="O12" s="15"/>
      <c r="P12" s="24" t="e">
        <f t="shared" si="2"/>
        <v>#REF!</v>
      </c>
      <c r="Q12" s="24" t="e">
        <f t="shared" si="3"/>
        <v>#REF!</v>
      </c>
      <c r="R12" s="24" t="e">
        <f t="shared" si="4"/>
        <v>#REF!</v>
      </c>
      <c r="S12" s="15"/>
      <c r="T12" s="15"/>
      <c r="U12" s="24" t="e">
        <f>#REF!</f>
        <v>#REF!</v>
      </c>
      <c r="V12" s="24" t="e">
        <f>#REF!</f>
        <v>#REF!</v>
      </c>
      <c r="W12" s="24" t="e">
        <f>#REF!</f>
        <v>#REF!</v>
      </c>
      <c r="X12" s="24" t="e">
        <f t="shared" si="5"/>
        <v>#REF!</v>
      </c>
    </row>
    <row r="13" spans="1:24" ht="18" x14ac:dyDescent="0.25">
      <c r="A13" s="10">
        <v>26</v>
      </c>
      <c r="B13" s="12">
        <v>3258103</v>
      </c>
      <c r="C13" s="10" t="s">
        <v>19</v>
      </c>
      <c r="D13" s="12" t="s">
        <v>32</v>
      </c>
      <c r="E13" s="15"/>
      <c r="F13" s="24" t="e">
        <f>'২০২৩-২৪ কিসি্ত্তওয়ারী'!D37</f>
        <v>#REF!</v>
      </c>
      <c r="G13" s="24" t="e">
        <f>'২০২৩-২৪ কিসি্ত্তওয়ারী'!#REF!</f>
        <v>#REF!</v>
      </c>
      <c r="H13" s="15" t="e">
        <f t="shared" si="0"/>
        <v>#REF!</v>
      </c>
      <c r="I13" s="24" t="e">
        <f>#REF!</f>
        <v>#REF!</v>
      </c>
      <c r="J13" s="24" t="e">
        <f>#REF!</f>
        <v>#REF!</v>
      </c>
      <c r="K13" s="24" t="e">
        <f>#REF!</f>
        <v>#REF!</v>
      </c>
      <c r="L13" s="24" t="e">
        <f t="shared" si="1"/>
        <v>#REF!</v>
      </c>
      <c r="M13" s="15"/>
      <c r="N13" s="15"/>
      <c r="O13" s="15"/>
      <c r="P13" s="24" t="e">
        <f t="shared" si="2"/>
        <v>#REF!</v>
      </c>
      <c r="Q13" s="24" t="e">
        <f t="shared" si="3"/>
        <v>#REF!</v>
      </c>
      <c r="R13" s="24" t="e">
        <f t="shared" si="4"/>
        <v>#REF!</v>
      </c>
      <c r="S13" s="15"/>
      <c r="T13" s="15"/>
      <c r="U13" s="24" t="e">
        <f>#REF!</f>
        <v>#REF!</v>
      </c>
      <c r="V13" s="24" t="e">
        <f>#REF!</f>
        <v>#REF!</v>
      </c>
      <c r="W13" s="24" t="e">
        <f>#REF!</f>
        <v>#REF!</v>
      </c>
      <c r="X13" s="24" t="e">
        <f t="shared" si="5"/>
        <v>#REF!</v>
      </c>
    </row>
    <row r="14" spans="1:24" x14ac:dyDescent="0.25">
      <c r="A14" s="10">
        <v>27</v>
      </c>
      <c r="B14" s="12">
        <v>3258105</v>
      </c>
      <c r="C14" s="10" t="s">
        <v>37</v>
      </c>
      <c r="D14" s="12" t="s">
        <v>32</v>
      </c>
      <c r="E14" s="8"/>
      <c r="F14" s="24" t="e">
        <f>'২০২৩-২৪ কিসি্ত্তওয়ারী'!D38</f>
        <v>#REF!</v>
      </c>
      <c r="G14" s="24" t="e">
        <f>'২০২৩-২৪ কিসি্ত্তওয়ারী'!#REF!</f>
        <v>#REF!</v>
      </c>
      <c r="H14" s="15" t="e">
        <f t="shared" si="0"/>
        <v>#REF!</v>
      </c>
      <c r="I14" s="24" t="e">
        <f>#REF!</f>
        <v>#REF!</v>
      </c>
      <c r="J14" s="24" t="e">
        <f>#REF!</f>
        <v>#REF!</v>
      </c>
      <c r="K14" s="24" t="e">
        <f>#REF!</f>
        <v>#REF!</v>
      </c>
      <c r="L14" s="24" t="e">
        <f t="shared" si="1"/>
        <v>#REF!</v>
      </c>
      <c r="M14" s="15"/>
      <c r="N14" s="15"/>
      <c r="O14" s="15"/>
      <c r="P14" s="24" t="e">
        <f t="shared" si="2"/>
        <v>#REF!</v>
      </c>
      <c r="Q14" s="24" t="e">
        <f t="shared" si="3"/>
        <v>#REF!</v>
      </c>
      <c r="R14" s="24" t="e">
        <f t="shared" si="4"/>
        <v>#REF!</v>
      </c>
      <c r="S14" s="15"/>
      <c r="T14" s="15"/>
      <c r="U14" s="24" t="e">
        <f>#REF!</f>
        <v>#REF!</v>
      </c>
      <c r="V14" s="24" t="e">
        <f>#REF!</f>
        <v>#REF!</v>
      </c>
      <c r="W14" s="24" t="e">
        <f>#REF!</f>
        <v>#REF!</v>
      </c>
      <c r="X14" s="24" t="e">
        <f t="shared" si="5"/>
        <v>#REF!</v>
      </c>
    </row>
    <row r="15" spans="1:24" ht="24" x14ac:dyDescent="0.25">
      <c r="A15" s="493">
        <v>28</v>
      </c>
      <c r="B15" s="12">
        <v>3632101</v>
      </c>
      <c r="C15" s="13" t="s">
        <v>38</v>
      </c>
      <c r="D15" s="12" t="s">
        <v>39</v>
      </c>
      <c r="E15" s="8"/>
      <c r="F15" s="24" t="e">
        <f>'২০২৩-২৪ কিসি্ত্তওয়ারী'!D40</f>
        <v>#REF!</v>
      </c>
      <c r="G15" s="24" t="e">
        <f>'২০২৩-২৪ কিসি্ত্তওয়ারী'!#REF!</f>
        <v>#REF!</v>
      </c>
      <c r="H15" s="15" t="e">
        <f t="shared" si="0"/>
        <v>#REF!</v>
      </c>
      <c r="I15" s="24" t="e">
        <f>#REF!</f>
        <v>#REF!</v>
      </c>
      <c r="J15" s="24" t="e">
        <f>#REF!</f>
        <v>#REF!</v>
      </c>
      <c r="K15" s="24" t="e">
        <f>#REF!</f>
        <v>#REF!</v>
      </c>
      <c r="L15" s="24" t="e">
        <f t="shared" si="1"/>
        <v>#REF!</v>
      </c>
      <c r="M15" s="15"/>
      <c r="N15" s="15"/>
      <c r="O15" s="15"/>
      <c r="P15" s="24" t="e">
        <f t="shared" si="2"/>
        <v>#REF!</v>
      </c>
      <c r="Q15" s="24" t="e">
        <f t="shared" si="3"/>
        <v>#REF!</v>
      </c>
      <c r="R15" s="24" t="e">
        <f t="shared" si="4"/>
        <v>#REF!</v>
      </c>
      <c r="S15" s="15"/>
      <c r="T15" s="15"/>
      <c r="U15" s="24" t="e">
        <f>#REF!</f>
        <v>#REF!</v>
      </c>
      <c r="V15" s="24" t="e">
        <f>#REF!</f>
        <v>#REF!</v>
      </c>
      <c r="W15" s="24" t="e">
        <f>#REF!</f>
        <v>#REF!</v>
      </c>
      <c r="X15" s="24" t="e">
        <f t="shared" si="5"/>
        <v>#REF!</v>
      </c>
    </row>
    <row r="16" spans="1:24" x14ac:dyDescent="0.25">
      <c r="A16" s="494"/>
      <c r="B16" s="35">
        <v>1141101</v>
      </c>
      <c r="C16" s="13" t="s">
        <v>87</v>
      </c>
      <c r="D16" s="12"/>
      <c r="E16" s="8"/>
      <c r="F16" s="24" t="e">
        <f>'২০২৩-২৪ কিসি্ত্তওয়ারী'!D39</f>
        <v>#REF!</v>
      </c>
      <c r="G16" s="24" t="e">
        <f>'২০২৩-২৪ কিসি্ত্তওয়ারী'!#REF!</f>
        <v>#REF!</v>
      </c>
      <c r="H16" s="15" t="e">
        <f t="shared" si="0"/>
        <v>#REF!</v>
      </c>
      <c r="I16" s="24"/>
      <c r="J16" s="24" t="e">
        <f>#REF!</f>
        <v>#REF!</v>
      </c>
      <c r="K16" s="24"/>
      <c r="L16" s="24" t="e">
        <f t="shared" si="1"/>
        <v>#REF!</v>
      </c>
      <c r="M16" s="15"/>
      <c r="N16" s="15"/>
      <c r="O16" s="15"/>
      <c r="P16" s="24" t="e">
        <f t="shared" si="2"/>
        <v>#REF!</v>
      </c>
      <c r="Q16" s="24" t="e">
        <f t="shared" si="3"/>
        <v>#REF!</v>
      </c>
      <c r="R16" s="24" t="e">
        <f t="shared" si="4"/>
        <v>#REF!</v>
      </c>
      <c r="S16" s="15"/>
      <c r="T16" s="15"/>
      <c r="U16" s="24" t="e">
        <f>#REF!</f>
        <v>#REF!</v>
      </c>
      <c r="V16" s="24" t="e">
        <f>#REF!</f>
        <v>#REF!</v>
      </c>
      <c r="W16" s="24" t="e">
        <f>#REF!</f>
        <v>#REF!</v>
      </c>
      <c r="X16" s="24" t="e">
        <f t="shared" si="5"/>
        <v>#REF!</v>
      </c>
    </row>
    <row r="17" spans="1:32" x14ac:dyDescent="0.25">
      <c r="A17" s="13"/>
      <c r="B17" s="13"/>
      <c r="C17" s="13" t="s">
        <v>75</v>
      </c>
      <c r="D17" s="12"/>
      <c r="E17" s="8"/>
      <c r="F17" s="36" t="e">
        <f>SUM(F11:F16)+'সংলগ্নী-১'!F37</f>
        <v>#REF!</v>
      </c>
      <c r="G17" s="36" t="e">
        <f>SUM(G11:G16)+'সংলগ্নী-১'!G37</f>
        <v>#REF!</v>
      </c>
      <c r="H17" s="36" t="e">
        <f>SUM(H11:H16)+'সংলগ্নী-১'!H37</f>
        <v>#REF!</v>
      </c>
      <c r="I17" s="24" t="e">
        <f>SUM('সংলগ্নী-১'!I13:'সংলগ্নী-১'!I36)+I11+I12+I13+I14+I15</f>
        <v>#REF!</v>
      </c>
      <c r="J17" s="24" t="e">
        <f>SUM('সংলগ্নী-১'!J13:'সংলগ্নী-১'!J36)+J11+J12+J13+J14+J15+J16</f>
        <v>#REF!</v>
      </c>
      <c r="K17" s="24" t="e">
        <f>SUM('সংলগ্নী-১'!K13:'সংলগ্নী-১'!K36)+K11+K12+K13+K14+K15</f>
        <v>#REF!</v>
      </c>
      <c r="L17" s="24" t="e">
        <f>SUM('সংলগ্নী-১'!L13:'সংলগ্নী-১'!L36)+L11+L12+L13+L14+L15+L16</f>
        <v>#REF!</v>
      </c>
      <c r="M17" s="15"/>
      <c r="N17" s="15"/>
      <c r="O17" s="15"/>
      <c r="P17" s="24" t="e">
        <f t="shared" si="2"/>
        <v>#REF!</v>
      </c>
      <c r="Q17" s="24" t="e">
        <f t="shared" si="3"/>
        <v>#REF!</v>
      </c>
      <c r="R17" s="24" t="e">
        <f t="shared" si="4"/>
        <v>#REF!</v>
      </c>
      <c r="S17" s="15"/>
      <c r="T17" s="15"/>
      <c r="U17" s="36" t="e">
        <f>SUM('সংলগ্নী-১'!U13:'সংলগ্নী-১'!U36)+U11+U12+U13+U14+U15+U16</f>
        <v>#REF!</v>
      </c>
      <c r="V17" s="36" t="e">
        <f>SUM('সংলগ্নী-১'!V13:'সংলগ্নী-১'!V36)+V11+V12+V13+V14+V15+V16</f>
        <v>#REF!</v>
      </c>
      <c r="W17" s="36" t="e">
        <f>SUM('সংলগ্নী-১'!W13:'সংলগ্নী-১'!W36)+W11+W12+W13+W14+W15+W16</f>
        <v>#REF!</v>
      </c>
      <c r="X17" s="36" t="e">
        <f>SUM('সংলগ্নী-১'!X13:'সংলগ্নী-১'!X36)+X11+X12+X13+X14+X15+X16</f>
        <v>#REF!</v>
      </c>
      <c r="Y17" s="17"/>
      <c r="Z17" s="17"/>
    </row>
    <row r="18" spans="1:32" x14ac:dyDescent="0.25">
      <c r="A18" s="489" t="s">
        <v>76</v>
      </c>
      <c r="B18" s="489"/>
      <c r="C18" s="489"/>
      <c r="D18" s="12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7"/>
      <c r="P18" s="15"/>
      <c r="Q18" s="15"/>
      <c r="R18" s="15"/>
      <c r="S18" s="15"/>
      <c r="T18" s="15"/>
      <c r="U18" s="15"/>
      <c r="V18" s="15"/>
      <c r="W18" s="27"/>
      <c r="X18" s="15"/>
    </row>
    <row r="19" spans="1:32" x14ac:dyDescent="0.25">
      <c r="A19" s="13">
        <v>29</v>
      </c>
      <c r="B19" s="12">
        <v>4112101</v>
      </c>
      <c r="C19" s="13" t="s">
        <v>20</v>
      </c>
      <c r="D19" s="12" t="s">
        <v>40</v>
      </c>
      <c r="E19" s="8"/>
      <c r="F19" s="24" t="e">
        <f>'২০২৩-২৪ কিসি্ত্তওয়ারী'!D42</f>
        <v>#REF!</v>
      </c>
      <c r="G19" s="24" t="e">
        <f>'২০২৩-২৪ কিসি্ত্তওয়ারী'!#REF!</f>
        <v>#REF!</v>
      </c>
      <c r="H19" s="24" t="e">
        <f>F19+G19</f>
        <v>#REF!</v>
      </c>
      <c r="I19" s="34" t="e">
        <f>#REF!</f>
        <v>#REF!</v>
      </c>
      <c r="J19" s="34" t="e">
        <f>#REF!</f>
        <v>#REF!</v>
      </c>
      <c r="K19" s="34" t="e">
        <f>#REF!</f>
        <v>#REF!</v>
      </c>
      <c r="L19" s="15" t="e">
        <f t="shared" ref="L19:L26" si="6">I19+J19+K19</f>
        <v>#REF!</v>
      </c>
      <c r="M19" s="15"/>
      <c r="N19" s="15"/>
      <c r="O19" s="15"/>
      <c r="P19" s="24" t="e">
        <f>F19-I19</f>
        <v>#REF!</v>
      </c>
      <c r="Q19" s="24" t="e">
        <f>G19-(J19+K19)</f>
        <v>#REF!</v>
      </c>
      <c r="R19" s="24" t="e">
        <f>H19-L19</f>
        <v>#REF!</v>
      </c>
      <c r="S19" s="15"/>
      <c r="T19" s="15"/>
      <c r="U19" s="24" t="e">
        <f>#REF!</f>
        <v>#REF!</v>
      </c>
      <c r="V19" s="24" t="e">
        <f>#REF!</f>
        <v>#REF!</v>
      </c>
      <c r="W19" s="24" t="e">
        <f>#REF!</f>
        <v>#REF!</v>
      </c>
      <c r="X19" s="24" t="e">
        <f t="shared" ref="X19:X24" si="7">SUM(U19:W19)</f>
        <v>#REF!</v>
      </c>
    </row>
    <row r="20" spans="1:32" ht="24" x14ac:dyDescent="0.25">
      <c r="A20" s="13">
        <v>30</v>
      </c>
      <c r="B20" s="12">
        <v>4112316</v>
      </c>
      <c r="C20" s="13" t="s">
        <v>21</v>
      </c>
      <c r="D20" s="12" t="s">
        <v>35</v>
      </c>
      <c r="E20" s="8"/>
      <c r="F20" s="24" t="e">
        <f>'২০২৩-২৪ কিসি্ত্তওয়ারী'!D43</f>
        <v>#REF!</v>
      </c>
      <c r="G20" s="24" t="e">
        <f>'২০২৩-২৪ কিসি্ত্তওয়ারী'!#REF!</f>
        <v>#REF!</v>
      </c>
      <c r="H20" s="24" t="e">
        <f t="shared" ref="H20:H26" si="8">F20+G20</f>
        <v>#REF!</v>
      </c>
      <c r="I20" s="34" t="e">
        <f>#REF!</f>
        <v>#REF!</v>
      </c>
      <c r="J20" s="34" t="e">
        <f>#REF!</f>
        <v>#REF!</v>
      </c>
      <c r="K20" s="34" t="e">
        <f>#REF!</f>
        <v>#REF!</v>
      </c>
      <c r="L20" s="15" t="e">
        <f t="shared" si="6"/>
        <v>#REF!</v>
      </c>
      <c r="M20" s="15"/>
      <c r="N20" s="15"/>
      <c r="O20" s="15"/>
      <c r="P20" s="24" t="e">
        <f t="shared" ref="P20:P25" si="9">F20-I20</f>
        <v>#REF!</v>
      </c>
      <c r="Q20" s="24" t="e">
        <f t="shared" ref="Q20:Q25" si="10">G20-(J20+K20)</f>
        <v>#REF!</v>
      </c>
      <c r="R20" s="24" t="e">
        <f t="shared" ref="R20:R25" si="11">H20-L20</f>
        <v>#REF!</v>
      </c>
      <c r="S20" s="15"/>
      <c r="T20" s="15"/>
      <c r="U20" s="24" t="e">
        <f>#REF!</f>
        <v>#REF!</v>
      </c>
      <c r="V20" s="24" t="e">
        <f>#REF!</f>
        <v>#REF!</v>
      </c>
      <c r="W20" s="24" t="e">
        <f>#REF!</f>
        <v>#REF!</v>
      </c>
      <c r="X20" s="24" t="e">
        <f t="shared" si="7"/>
        <v>#REF!</v>
      </c>
    </row>
    <row r="21" spans="1:32" ht="24" x14ac:dyDescent="0.25">
      <c r="A21" s="13">
        <v>31</v>
      </c>
      <c r="B21" s="12">
        <v>4112202</v>
      </c>
      <c r="C21" s="13" t="s">
        <v>46</v>
      </c>
      <c r="D21" s="12" t="s">
        <v>41</v>
      </c>
      <c r="E21" s="8"/>
      <c r="F21" s="24" t="e">
        <f>'২০২৩-২৪ কিসি্ত্তওয়ারী'!D44</f>
        <v>#REF!</v>
      </c>
      <c r="G21" s="24" t="e">
        <f>'২০২৩-২৪ কিসি্ত্তওয়ারী'!#REF!</f>
        <v>#REF!</v>
      </c>
      <c r="H21" s="24" t="e">
        <f t="shared" si="8"/>
        <v>#REF!</v>
      </c>
      <c r="I21" s="34" t="e">
        <f>#REF!</f>
        <v>#REF!</v>
      </c>
      <c r="J21" s="34" t="e">
        <f>#REF!</f>
        <v>#REF!</v>
      </c>
      <c r="K21" s="34" t="e">
        <f>#REF!</f>
        <v>#REF!</v>
      </c>
      <c r="L21" s="15" t="e">
        <f t="shared" si="6"/>
        <v>#REF!</v>
      </c>
      <c r="M21" s="15"/>
      <c r="N21" s="15"/>
      <c r="O21" s="15"/>
      <c r="P21" s="24" t="e">
        <f t="shared" si="9"/>
        <v>#REF!</v>
      </c>
      <c r="Q21" s="24" t="e">
        <f t="shared" si="10"/>
        <v>#REF!</v>
      </c>
      <c r="R21" s="24" t="e">
        <f t="shared" si="11"/>
        <v>#REF!</v>
      </c>
      <c r="S21" s="15"/>
      <c r="T21" s="15"/>
      <c r="U21" s="24" t="e">
        <f>#REF!</f>
        <v>#REF!</v>
      </c>
      <c r="V21" s="24" t="e">
        <f>#REF!</f>
        <v>#REF!</v>
      </c>
      <c r="W21" s="24" t="e">
        <f>#REF!</f>
        <v>#REF!</v>
      </c>
      <c r="X21" s="24" t="e">
        <f t="shared" si="7"/>
        <v>#REF!</v>
      </c>
    </row>
    <row r="22" spans="1:32" ht="36" x14ac:dyDescent="0.25">
      <c r="A22" s="13">
        <v>32</v>
      </c>
      <c r="B22" s="12">
        <v>4113302</v>
      </c>
      <c r="C22" s="13" t="s">
        <v>23</v>
      </c>
      <c r="D22" s="12" t="s">
        <v>35</v>
      </c>
      <c r="E22" s="8"/>
      <c r="F22" s="24" t="e">
        <f>'২০২৩-২৪ কিসি্ত্তওয়ারী'!D45</f>
        <v>#REF!</v>
      </c>
      <c r="G22" s="24" t="e">
        <f>'২০২৩-২৪ কিসি্ত্তওয়ারী'!#REF!</f>
        <v>#REF!</v>
      </c>
      <c r="H22" s="24" t="e">
        <f t="shared" si="8"/>
        <v>#REF!</v>
      </c>
      <c r="I22" s="34" t="e">
        <f>#REF!</f>
        <v>#REF!</v>
      </c>
      <c r="J22" s="34" t="e">
        <f>#REF!</f>
        <v>#REF!</v>
      </c>
      <c r="K22" s="34" t="e">
        <f>#REF!</f>
        <v>#REF!</v>
      </c>
      <c r="L22" s="15" t="e">
        <f t="shared" si="6"/>
        <v>#REF!</v>
      </c>
      <c r="M22" s="15"/>
      <c r="N22" s="15"/>
      <c r="O22" s="15"/>
      <c r="P22" s="24" t="e">
        <f t="shared" si="9"/>
        <v>#REF!</v>
      </c>
      <c r="Q22" s="24" t="e">
        <f t="shared" si="10"/>
        <v>#REF!</v>
      </c>
      <c r="R22" s="24" t="e">
        <f t="shared" si="11"/>
        <v>#REF!</v>
      </c>
      <c r="S22" s="15"/>
      <c r="T22" s="15"/>
      <c r="U22" s="24" t="e">
        <f>#REF!</f>
        <v>#REF!</v>
      </c>
      <c r="V22" s="24" t="e">
        <f>#REF!</f>
        <v>#REF!</v>
      </c>
      <c r="W22" s="24" t="e">
        <f>#REF!</f>
        <v>#REF!</v>
      </c>
      <c r="X22" s="24" t="e">
        <f t="shared" si="7"/>
        <v>#REF!</v>
      </c>
    </row>
    <row r="23" spans="1:32" x14ac:dyDescent="0.25">
      <c r="A23" s="13">
        <v>33</v>
      </c>
      <c r="B23" s="12">
        <v>4112314</v>
      </c>
      <c r="C23" s="13" t="s">
        <v>22</v>
      </c>
      <c r="D23" s="12" t="s">
        <v>32</v>
      </c>
      <c r="E23" s="8"/>
      <c r="F23" s="24" t="e">
        <f>'২০২৩-২৪ কিসি্ত্তওয়ারী'!D46</f>
        <v>#REF!</v>
      </c>
      <c r="G23" s="24" t="e">
        <f>'২০২৩-২৪ কিসি্ত্তওয়ারী'!#REF!</f>
        <v>#REF!</v>
      </c>
      <c r="H23" s="24" t="e">
        <f t="shared" si="8"/>
        <v>#REF!</v>
      </c>
      <c r="I23" s="34" t="e">
        <f>#REF!</f>
        <v>#REF!</v>
      </c>
      <c r="J23" s="34" t="e">
        <f>#REF!</f>
        <v>#REF!</v>
      </c>
      <c r="K23" s="34" t="e">
        <f>#REF!</f>
        <v>#REF!</v>
      </c>
      <c r="L23" s="15" t="e">
        <f t="shared" si="6"/>
        <v>#REF!</v>
      </c>
      <c r="M23" s="15"/>
      <c r="N23" s="15"/>
      <c r="O23" s="15"/>
      <c r="P23" s="24" t="e">
        <f t="shared" si="9"/>
        <v>#REF!</v>
      </c>
      <c r="Q23" s="24" t="e">
        <f t="shared" si="10"/>
        <v>#REF!</v>
      </c>
      <c r="R23" s="24" t="e">
        <f t="shared" si="11"/>
        <v>#REF!</v>
      </c>
      <c r="S23" s="15"/>
      <c r="T23" s="15"/>
      <c r="U23" s="24" t="e">
        <f>#REF!</f>
        <v>#REF!</v>
      </c>
      <c r="V23" s="24" t="e">
        <f>#REF!</f>
        <v>#REF!</v>
      </c>
      <c r="W23" s="24" t="e">
        <f>#REF!</f>
        <v>#REF!</v>
      </c>
      <c r="X23" s="24" t="e">
        <f t="shared" si="7"/>
        <v>#REF!</v>
      </c>
    </row>
    <row r="24" spans="1:32" ht="24" x14ac:dyDescent="0.25">
      <c r="A24" s="13">
        <v>34</v>
      </c>
      <c r="B24" s="12">
        <v>4112303</v>
      </c>
      <c r="C24" s="13" t="s">
        <v>49</v>
      </c>
      <c r="D24" s="9" t="s">
        <v>79</v>
      </c>
      <c r="E24" s="8"/>
      <c r="F24" s="24" t="e">
        <f>'২০২৩-২৪ কিসি্ত্তওয়ারী'!D47</f>
        <v>#REF!</v>
      </c>
      <c r="G24" s="24" t="e">
        <f>'২০২৩-২৪ কিসি্ত্তওয়ারী'!#REF!</f>
        <v>#REF!</v>
      </c>
      <c r="H24" s="24" t="e">
        <f t="shared" si="8"/>
        <v>#REF!</v>
      </c>
      <c r="I24" s="34" t="e">
        <f>#REF!</f>
        <v>#REF!</v>
      </c>
      <c r="J24" s="34" t="e">
        <f>#REF!</f>
        <v>#REF!</v>
      </c>
      <c r="K24" s="34" t="e">
        <f>#REF!</f>
        <v>#REF!</v>
      </c>
      <c r="L24" s="15" t="e">
        <f t="shared" si="6"/>
        <v>#REF!</v>
      </c>
      <c r="M24" s="15"/>
      <c r="N24" s="15"/>
      <c r="O24" s="15"/>
      <c r="P24" s="24" t="e">
        <f t="shared" si="9"/>
        <v>#REF!</v>
      </c>
      <c r="Q24" s="24" t="e">
        <f t="shared" si="10"/>
        <v>#REF!</v>
      </c>
      <c r="R24" s="24" t="e">
        <f t="shared" si="11"/>
        <v>#REF!</v>
      </c>
      <c r="S24" s="15"/>
      <c r="T24" s="15"/>
      <c r="U24" s="24" t="e">
        <f>#REF!</f>
        <v>#REF!</v>
      </c>
      <c r="V24" s="24" t="e">
        <f>#REF!</f>
        <v>#REF!</v>
      </c>
      <c r="W24" s="24" t="e">
        <f>#REF!</f>
        <v>#REF!</v>
      </c>
      <c r="X24" s="24" t="e">
        <f t="shared" si="7"/>
        <v>#REF!</v>
      </c>
    </row>
    <row r="25" spans="1:32" x14ac:dyDescent="0.25">
      <c r="A25" s="13"/>
      <c r="B25" s="13"/>
      <c r="C25" s="13" t="s">
        <v>43</v>
      </c>
      <c r="D25" s="12"/>
      <c r="E25" s="8"/>
      <c r="F25" s="24" t="e">
        <f>'২০২৩-২৪ কিসি্ত্তওয়ারী'!D50</f>
        <v>#REF!</v>
      </c>
      <c r="G25" s="24" t="e">
        <f>'২০২৩-২৪ কিসি্ত্তওয়ারী'!#REF!</f>
        <v>#REF!</v>
      </c>
      <c r="H25" s="24" t="e">
        <f t="shared" si="8"/>
        <v>#REF!</v>
      </c>
      <c r="I25" s="15"/>
      <c r="J25" s="15"/>
      <c r="K25" s="15"/>
      <c r="L25" s="15">
        <f t="shared" si="6"/>
        <v>0</v>
      </c>
      <c r="M25" s="15"/>
      <c r="N25" s="15"/>
      <c r="O25" s="15"/>
      <c r="P25" s="24" t="e">
        <f t="shared" si="9"/>
        <v>#REF!</v>
      </c>
      <c r="Q25" s="24" t="e">
        <f t="shared" si="10"/>
        <v>#REF!</v>
      </c>
      <c r="R25" s="24" t="e">
        <f t="shared" si="11"/>
        <v>#REF!</v>
      </c>
      <c r="S25" s="15"/>
      <c r="T25" s="15"/>
      <c r="U25" s="15"/>
      <c r="V25" s="15"/>
      <c r="W25" s="15"/>
      <c r="X25" s="15"/>
    </row>
    <row r="26" spans="1:32" x14ac:dyDescent="0.25">
      <c r="A26" s="13"/>
      <c r="B26" s="13"/>
      <c r="C26" s="13" t="s">
        <v>42</v>
      </c>
      <c r="D26" s="13"/>
      <c r="E26" s="8"/>
      <c r="F26" s="24" t="e">
        <f>'২০২৩-২৪ কিসি্ত্তওয়ারী'!D49</f>
        <v>#REF!</v>
      </c>
      <c r="G26" s="24" t="e">
        <f>'২০২৩-২৪ কিসি্ত্তওয়ারী'!#REF!</f>
        <v>#REF!</v>
      </c>
      <c r="H26" s="24" t="e">
        <f t="shared" si="8"/>
        <v>#REF!</v>
      </c>
      <c r="I26" s="15"/>
      <c r="J26" s="15"/>
      <c r="K26" s="15"/>
      <c r="L26" s="15">
        <f t="shared" si="6"/>
        <v>0</v>
      </c>
      <c r="M26" s="15"/>
      <c r="N26" s="15"/>
      <c r="O26" s="15"/>
      <c r="P26" s="24" t="e">
        <f>F26-I26</f>
        <v>#REF!</v>
      </c>
      <c r="Q26" s="24" t="e">
        <f>G26-(J26+K26)</f>
        <v>#REF!</v>
      </c>
      <c r="R26" s="24" t="e">
        <f>H26-L26</f>
        <v>#REF!</v>
      </c>
      <c r="S26" s="15"/>
      <c r="T26" s="15"/>
      <c r="U26" s="15"/>
      <c r="V26" s="15"/>
      <c r="W26" s="15"/>
      <c r="X26" s="15"/>
      <c r="AC26" s="37"/>
      <c r="AD26" s="37"/>
      <c r="AE26" s="37"/>
      <c r="AF26" s="37"/>
    </row>
    <row r="27" spans="1:32" x14ac:dyDescent="0.25">
      <c r="A27" s="13"/>
      <c r="B27" s="13"/>
      <c r="C27" s="13" t="s">
        <v>77</v>
      </c>
      <c r="D27" s="13"/>
      <c r="E27" s="8"/>
      <c r="F27" s="24" t="e">
        <f t="shared" ref="F27:L27" si="12">SUM(F19:F26)</f>
        <v>#REF!</v>
      </c>
      <c r="G27" s="24" t="e">
        <f t="shared" si="12"/>
        <v>#REF!</v>
      </c>
      <c r="H27" s="24" t="e">
        <f t="shared" si="12"/>
        <v>#REF!</v>
      </c>
      <c r="I27" s="34" t="e">
        <f t="shared" si="12"/>
        <v>#REF!</v>
      </c>
      <c r="J27" s="34" t="e">
        <f t="shared" si="12"/>
        <v>#REF!</v>
      </c>
      <c r="K27" s="34" t="e">
        <f t="shared" si="12"/>
        <v>#REF!</v>
      </c>
      <c r="L27" s="15" t="e">
        <f t="shared" si="12"/>
        <v>#REF!</v>
      </c>
      <c r="M27" s="15"/>
      <c r="N27" s="15"/>
      <c r="O27" s="15"/>
      <c r="P27" s="24" t="e">
        <f>F27-I27</f>
        <v>#REF!</v>
      </c>
      <c r="Q27" s="24" t="e">
        <f>G27-(J27+K27)</f>
        <v>#REF!</v>
      </c>
      <c r="R27" s="24" t="e">
        <f>H27-L27</f>
        <v>#REF!</v>
      </c>
      <c r="S27" s="15"/>
      <c r="T27" s="15"/>
      <c r="U27" s="24" t="e">
        <f>SUM(U19:U26)</f>
        <v>#REF!</v>
      </c>
      <c r="V27" s="24" t="e">
        <f>SUM(V19:V26)</f>
        <v>#REF!</v>
      </c>
      <c r="W27" s="24" t="e">
        <f>SUM(W19:W26)</f>
        <v>#REF!</v>
      </c>
      <c r="X27" s="24" t="e">
        <f>SUM(X19:X26)</f>
        <v>#REF!</v>
      </c>
      <c r="AC27" s="54"/>
      <c r="AD27" s="54"/>
      <c r="AE27" s="54"/>
      <c r="AF27" s="54"/>
    </row>
    <row r="28" spans="1:32" ht="24" x14ac:dyDescent="0.25">
      <c r="A28" s="13"/>
      <c r="B28" s="13"/>
      <c r="C28" s="13" t="s">
        <v>78</v>
      </c>
      <c r="D28" s="13"/>
      <c r="E28" s="8"/>
      <c r="F28" s="36" t="e">
        <f t="shared" ref="F28:L28" si="13">F17+F27</f>
        <v>#REF!</v>
      </c>
      <c r="G28" s="36" t="e">
        <f t="shared" si="13"/>
        <v>#REF!</v>
      </c>
      <c r="H28" s="36" t="e">
        <f t="shared" si="13"/>
        <v>#REF!</v>
      </c>
      <c r="I28" s="15" t="e">
        <f t="shared" si="13"/>
        <v>#REF!</v>
      </c>
      <c r="J28" s="15" t="e">
        <f t="shared" si="13"/>
        <v>#REF!</v>
      </c>
      <c r="K28" s="24" t="e">
        <f t="shared" si="13"/>
        <v>#REF!</v>
      </c>
      <c r="L28" s="24" t="e">
        <f t="shared" si="13"/>
        <v>#REF!</v>
      </c>
      <c r="M28" s="15"/>
      <c r="N28" s="15"/>
      <c r="O28" s="15"/>
      <c r="P28" s="24" t="e">
        <f>F28-I28</f>
        <v>#REF!</v>
      </c>
      <c r="Q28" s="24" t="e">
        <f>G28-(J28+K28)</f>
        <v>#REF!</v>
      </c>
      <c r="R28" s="24" t="e">
        <f>H28-L28</f>
        <v>#REF!</v>
      </c>
      <c r="S28" s="15"/>
      <c r="T28" s="15"/>
      <c r="U28" s="36" t="e">
        <f>U17+U27</f>
        <v>#REF!</v>
      </c>
      <c r="V28" s="36" t="e">
        <f>V17+V27</f>
        <v>#REF!</v>
      </c>
      <c r="W28" s="36" t="e">
        <f>W17+W27</f>
        <v>#REF!</v>
      </c>
      <c r="X28" s="36" t="e">
        <f>X17+X27</f>
        <v>#REF!</v>
      </c>
      <c r="AC28" s="55"/>
      <c r="AD28" s="55"/>
      <c r="AE28" s="55"/>
      <c r="AF28" s="55"/>
    </row>
    <row r="30" spans="1:32" x14ac:dyDescent="0.25">
      <c r="L30" s="17"/>
    </row>
    <row r="31" spans="1:32" x14ac:dyDescent="0.25">
      <c r="J31" s="42"/>
      <c r="L31" s="17"/>
      <c r="AB31" s="56"/>
    </row>
    <row r="32" spans="1:32" x14ac:dyDescent="0.25">
      <c r="AB32" s="52"/>
    </row>
    <row r="33" spans="10:10" x14ac:dyDescent="0.25">
      <c r="J33" s="42"/>
    </row>
  </sheetData>
  <mergeCells count="19">
    <mergeCell ref="S7:X7"/>
    <mergeCell ref="A18:C18"/>
    <mergeCell ref="A7:A9"/>
    <mergeCell ref="B7:H7"/>
    <mergeCell ref="I10:J10"/>
    <mergeCell ref="D10:E10"/>
    <mergeCell ref="A15:A16"/>
    <mergeCell ref="I7:L7"/>
    <mergeCell ref="M7:R7"/>
    <mergeCell ref="M8:R8"/>
    <mergeCell ref="B5:G5"/>
    <mergeCell ref="H5:V5"/>
    <mergeCell ref="W6:X6"/>
    <mergeCell ref="B1:E1"/>
    <mergeCell ref="V1:X1"/>
    <mergeCell ref="B2:G2"/>
    <mergeCell ref="B3:G3"/>
    <mergeCell ref="B4:G4"/>
    <mergeCell ref="H4:V4"/>
  </mergeCells>
  <printOptions horizontalCentered="1"/>
  <pageMargins left="0.2" right="0" top="0.75" bottom="0.25" header="0.3" footer="0"/>
  <pageSetup paperSize="9" scale="84" orientation="landscape" r:id="rId1"/>
  <ignoredErrors>
    <ignoredError sqref="I14:K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2"/>
  <sheetViews>
    <sheetView zoomScaleNormal="100" workbookViewId="0">
      <selection activeCell="N23" sqref="N23"/>
    </sheetView>
  </sheetViews>
  <sheetFormatPr defaultRowHeight="15.75" x14ac:dyDescent="0.25"/>
  <cols>
    <col min="3" max="3" width="4" customWidth="1"/>
    <col min="4" max="4" width="9.140625" style="103" customWidth="1"/>
    <col min="5" max="5" width="27.5703125" customWidth="1"/>
    <col min="6" max="6" width="5.5703125" customWidth="1"/>
    <col min="7" max="7" width="5.28515625" customWidth="1"/>
    <col min="8" max="8" width="5.7109375" hidden="1" customWidth="1"/>
    <col min="9" max="9" width="6.28515625" customWidth="1"/>
    <col min="10" max="10" width="6.7109375" style="200" customWidth="1"/>
    <col min="11" max="11" width="5.85546875" style="201" customWidth="1"/>
    <col min="12" max="12" width="5.7109375" style="201" hidden="1" customWidth="1"/>
    <col min="13" max="13" width="6" style="202" customWidth="1"/>
    <col min="14" max="14" width="6.140625" style="200" customWidth="1"/>
    <col min="15" max="15" width="5.28515625" style="201" customWidth="1"/>
    <col min="16" max="16" width="6.140625" style="201" hidden="1" customWidth="1"/>
    <col min="17" max="17" width="6.5703125" style="202" customWidth="1"/>
    <col min="18" max="18" width="5.7109375" style="200" customWidth="1"/>
    <col min="19" max="19" width="5.5703125" style="201" customWidth="1"/>
    <col min="20" max="20" width="6" style="201" hidden="1" customWidth="1"/>
    <col min="21" max="21" width="5.85546875" style="202" customWidth="1"/>
    <col min="22" max="22" width="5.85546875" style="200" customWidth="1"/>
    <col min="23" max="23" width="6.85546875" style="201" hidden="1" customWidth="1"/>
    <col min="24" max="24" width="5.7109375" style="201" customWidth="1"/>
    <col min="25" max="25" width="1" style="201" hidden="1" customWidth="1"/>
    <col min="26" max="26" width="6.140625" style="202" customWidth="1"/>
    <col min="27" max="27" width="9" customWidth="1"/>
    <col min="28" max="28" width="9" style="113" bestFit="1" customWidth="1"/>
    <col min="29" max="29" width="9" style="113" customWidth="1"/>
    <col min="30" max="30" width="9" style="113" bestFit="1" customWidth="1"/>
    <col min="31" max="31" width="9" style="113" customWidth="1"/>
    <col min="32" max="32" width="9.140625" style="113"/>
    <col min="33" max="33" width="9" bestFit="1" customWidth="1"/>
  </cols>
  <sheetData>
    <row r="1" spans="3:32" ht="11.45" customHeight="1" x14ac:dyDescent="0.25">
      <c r="D1" s="109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2" t="s">
        <v>141</v>
      </c>
    </row>
    <row r="2" spans="3:32" s="115" customFormat="1" ht="37.15" customHeight="1" x14ac:dyDescent="0.2">
      <c r="C2" s="114"/>
      <c r="D2" s="362" t="s">
        <v>142</v>
      </c>
      <c r="E2" s="362"/>
      <c r="F2" s="363" t="s">
        <v>143</v>
      </c>
      <c r="G2" s="364"/>
      <c r="H2" s="364"/>
      <c r="I2" s="365"/>
      <c r="J2" s="366" t="s">
        <v>144</v>
      </c>
      <c r="K2" s="367"/>
      <c r="L2" s="367"/>
      <c r="M2" s="368"/>
      <c r="N2" s="369" t="s">
        <v>145</v>
      </c>
      <c r="O2" s="370"/>
      <c r="P2" s="370"/>
      <c r="Q2" s="371"/>
      <c r="R2" s="372" t="s">
        <v>146</v>
      </c>
      <c r="S2" s="373"/>
      <c r="T2" s="373"/>
      <c r="U2" s="374"/>
      <c r="V2" s="375" t="s">
        <v>147</v>
      </c>
      <c r="W2" s="376"/>
      <c r="X2" s="376"/>
      <c r="Y2" s="376"/>
      <c r="Z2" s="377"/>
      <c r="AB2" s="359" t="s">
        <v>148</v>
      </c>
      <c r="AC2" s="359"/>
      <c r="AD2" s="359"/>
      <c r="AE2" s="359"/>
      <c r="AF2" s="359"/>
    </row>
    <row r="3" spans="3:32" s="115" customFormat="1" ht="32.450000000000003" customHeight="1" x14ac:dyDescent="0.2">
      <c r="C3" s="116" t="s">
        <v>149</v>
      </c>
      <c r="D3" s="117" t="s">
        <v>150</v>
      </c>
      <c r="E3" s="116" t="s">
        <v>81</v>
      </c>
      <c r="F3" s="118" t="s">
        <v>82</v>
      </c>
      <c r="G3" s="119" t="s">
        <v>83</v>
      </c>
      <c r="H3" s="119" t="s">
        <v>151</v>
      </c>
      <c r="I3" s="120" t="s">
        <v>84</v>
      </c>
      <c r="J3" s="121" t="s">
        <v>82</v>
      </c>
      <c r="K3" s="122" t="s">
        <v>83</v>
      </c>
      <c r="L3" s="122" t="s">
        <v>151</v>
      </c>
      <c r="M3" s="123" t="s">
        <v>84</v>
      </c>
      <c r="N3" s="124" t="s">
        <v>82</v>
      </c>
      <c r="O3" s="125" t="s">
        <v>83</v>
      </c>
      <c r="P3" s="125" t="s">
        <v>151</v>
      </c>
      <c r="Q3" s="126" t="s">
        <v>84</v>
      </c>
      <c r="R3" s="127" t="s">
        <v>82</v>
      </c>
      <c r="S3" s="128" t="s">
        <v>83</v>
      </c>
      <c r="T3" s="128" t="s">
        <v>151</v>
      </c>
      <c r="U3" s="129" t="s">
        <v>84</v>
      </c>
      <c r="V3" s="130" t="s">
        <v>82</v>
      </c>
      <c r="W3" s="131" t="s">
        <v>152</v>
      </c>
      <c r="X3" s="131" t="s">
        <v>83</v>
      </c>
      <c r="Y3" s="131" t="s">
        <v>153</v>
      </c>
      <c r="Z3" s="132" t="s">
        <v>84</v>
      </c>
      <c r="AB3" s="133" t="s">
        <v>82</v>
      </c>
      <c r="AC3" s="133" t="s">
        <v>152</v>
      </c>
      <c r="AD3" s="133" t="s">
        <v>154</v>
      </c>
      <c r="AE3" s="133" t="s">
        <v>153</v>
      </c>
      <c r="AF3" s="133" t="s">
        <v>84</v>
      </c>
    </row>
    <row r="4" spans="3:32" s="115" customFormat="1" ht="25.15" hidden="1" customHeight="1" x14ac:dyDescent="0.2">
      <c r="C4" s="116">
        <v>1</v>
      </c>
      <c r="D4" s="117">
        <v>2</v>
      </c>
      <c r="E4" s="116">
        <v>3</v>
      </c>
      <c r="F4" s="118">
        <v>4</v>
      </c>
      <c r="G4" s="119">
        <v>5</v>
      </c>
      <c r="H4" s="119">
        <v>6</v>
      </c>
      <c r="I4" s="120" t="s">
        <v>155</v>
      </c>
      <c r="J4" s="121">
        <v>8</v>
      </c>
      <c r="K4" s="122">
        <v>9</v>
      </c>
      <c r="L4" s="122">
        <v>10</v>
      </c>
      <c r="M4" s="123" t="s">
        <v>156</v>
      </c>
      <c r="N4" s="124">
        <v>12</v>
      </c>
      <c r="O4" s="125">
        <v>13</v>
      </c>
      <c r="P4" s="125">
        <v>14</v>
      </c>
      <c r="Q4" s="126" t="s">
        <v>157</v>
      </c>
      <c r="R4" s="127">
        <v>16</v>
      </c>
      <c r="S4" s="128">
        <v>17</v>
      </c>
      <c r="T4" s="128">
        <v>18</v>
      </c>
      <c r="U4" s="129" t="s">
        <v>158</v>
      </c>
      <c r="V4" s="130">
        <v>20</v>
      </c>
      <c r="W4" s="131"/>
      <c r="X4" s="131">
        <v>21</v>
      </c>
      <c r="Y4" s="131">
        <v>22</v>
      </c>
      <c r="Z4" s="132" t="s">
        <v>159</v>
      </c>
      <c r="AB4" s="133">
        <v>20</v>
      </c>
      <c r="AC4" s="133"/>
      <c r="AD4" s="133">
        <v>21</v>
      </c>
      <c r="AE4" s="133">
        <v>22</v>
      </c>
      <c r="AF4" s="133" t="s">
        <v>159</v>
      </c>
    </row>
    <row r="5" spans="3:32" s="115" customFormat="1" ht="25.15" customHeight="1" x14ac:dyDescent="0.2">
      <c r="C5" s="134">
        <v>1</v>
      </c>
      <c r="D5" s="135">
        <v>3111101</v>
      </c>
      <c r="E5" s="136" t="s">
        <v>160</v>
      </c>
      <c r="F5" s="137">
        <v>10</v>
      </c>
      <c r="G5" s="138"/>
      <c r="H5" s="138"/>
      <c r="I5" s="139">
        <f t="shared" ref="I5:I54" si="0">SUM(F5:H5)</f>
        <v>10</v>
      </c>
      <c r="J5" s="140">
        <v>1</v>
      </c>
      <c r="K5" s="141"/>
      <c r="L5" s="141"/>
      <c r="M5" s="142">
        <f t="shared" ref="M5:M54" si="1">SUM(J5:L5)</f>
        <v>1</v>
      </c>
      <c r="N5" s="144">
        <v>4</v>
      </c>
      <c r="O5" s="144"/>
      <c r="P5" s="144"/>
      <c r="Q5" s="145">
        <f t="shared" ref="Q5:Q36" si="2">SUM(N5:P5)</f>
        <v>4</v>
      </c>
      <c r="R5" s="146"/>
      <c r="S5" s="147"/>
      <c r="T5" s="147"/>
      <c r="U5" s="148">
        <f t="shared" ref="U5:U54" si="3">SUM(R5:T5)</f>
        <v>0</v>
      </c>
      <c r="V5" s="149">
        <f t="shared" ref="V5:V36" si="4">F5+J5+N5+R5</f>
        <v>15</v>
      </c>
      <c r="W5" s="150"/>
      <c r="X5" s="150">
        <f t="shared" ref="X5:Z36" si="5">G5+K5+O5+S5</f>
        <v>0</v>
      </c>
      <c r="Y5" s="150">
        <f t="shared" si="5"/>
        <v>0</v>
      </c>
      <c r="Z5" s="151">
        <f t="shared" si="5"/>
        <v>15</v>
      </c>
      <c r="AB5" s="152">
        <f>V5*100</f>
        <v>1500</v>
      </c>
      <c r="AC5" s="152">
        <f t="shared" ref="AC5:AF20" si="6">W5*100</f>
        <v>0</v>
      </c>
      <c r="AD5" s="152">
        <f t="shared" si="6"/>
        <v>0</v>
      </c>
      <c r="AE5" s="152">
        <f t="shared" si="6"/>
        <v>0</v>
      </c>
      <c r="AF5" s="152">
        <f>Z5*100</f>
        <v>1500</v>
      </c>
    </row>
    <row r="6" spans="3:32" s="115" customFormat="1" ht="25.15" customHeight="1" x14ac:dyDescent="0.2">
      <c r="C6" s="134">
        <v>2</v>
      </c>
      <c r="D6" s="135">
        <v>3111201</v>
      </c>
      <c r="E6" s="136" t="s">
        <v>161</v>
      </c>
      <c r="F6" s="137"/>
      <c r="G6" s="138"/>
      <c r="H6" s="138"/>
      <c r="I6" s="139">
        <f t="shared" si="0"/>
        <v>0</v>
      </c>
      <c r="J6" s="140"/>
      <c r="K6" s="141"/>
      <c r="L6" s="141"/>
      <c r="M6" s="142">
        <f t="shared" si="1"/>
        <v>0</v>
      </c>
      <c r="N6" s="143">
        <v>0</v>
      </c>
      <c r="O6" s="144"/>
      <c r="P6" s="144"/>
      <c r="Q6" s="145">
        <f t="shared" si="2"/>
        <v>0</v>
      </c>
      <c r="R6" s="146"/>
      <c r="S6" s="147"/>
      <c r="T6" s="147"/>
      <c r="U6" s="148">
        <f t="shared" si="3"/>
        <v>0</v>
      </c>
      <c r="V6" s="149">
        <f t="shared" si="4"/>
        <v>0</v>
      </c>
      <c r="W6" s="150"/>
      <c r="X6" s="150">
        <f t="shared" si="5"/>
        <v>0</v>
      </c>
      <c r="Y6" s="150">
        <f t="shared" si="5"/>
        <v>0</v>
      </c>
      <c r="Z6" s="151">
        <f t="shared" si="5"/>
        <v>0</v>
      </c>
      <c r="AB6" s="152">
        <f t="shared" ref="AB6:AF67" si="7">V6*100</f>
        <v>0</v>
      </c>
      <c r="AC6" s="152">
        <f t="shared" si="6"/>
        <v>0</v>
      </c>
      <c r="AD6" s="152">
        <f t="shared" si="6"/>
        <v>0</v>
      </c>
      <c r="AE6" s="152">
        <f t="shared" si="6"/>
        <v>0</v>
      </c>
      <c r="AF6" s="152">
        <f t="shared" si="6"/>
        <v>0</v>
      </c>
    </row>
    <row r="7" spans="3:32" s="115" customFormat="1" ht="25.15" customHeight="1" x14ac:dyDescent="0.2">
      <c r="C7" s="134">
        <v>3</v>
      </c>
      <c r="D7" s="135">
        <v>3111302</v>
      </c>
      <c r="E7" s="136" t="s">
        <v>162</v>
      </c>
      <c r="F7" s="137">
        <v>0.8</v>
      </c>
      <c r="G7" s="138"/>
      <c r="H7" s="138"/>
      <c r="I7" s="139">
        <f t="shared" si="0"/>
        <v>0.8</v>
      </c>
      <c r="J7" s="140">
        <v>0.3</v>
      </c>
      <c r="K7" s="141"/>
      <c r="L7" s="141"/>
      <c r="M7" s="142">
        <f t="shared" si="1"/>
        <v>0.3</v>
      </c>
      <c r="N7" s="143">
        <v>1.2</v>
      </c>
      <c r="O7" s="144"/>
      <c r="P7" s="144"/>
      <c r="Q7" s="145">
        <f t="shared" si="2"/>
        <v>1.2</v>
      </c>
      <c r="R7" s="146">
        <v>0.6</v>
      </c>
      <c r="S7" s="147"/>
      <c r="T7" s="147"/>
      <c r="U7" s="148">
        <f t="shared" si="3"/>
        <v>0.6</v>
      </c>
      <c r="V7" s="149">
        <f t="shared" si="4"/>
        <v>2.9</v>
      </c>
      <c r="W7" s="150"/>
      <c r="X7" s="150">
        <f t="shared" si="5"/>
        <v>0</v>
      </c>
      <c r="Y7" s="150">
        <f t="shared" si="5"/>
        <v>0</v>
      </c>
      <c r="Z7" s="151">
        <f t="shared" si="5"/>
        <v>2.9</v>
      </c>
      <c r="AB7" s="152">
        <f t="shared" si="7"/>
        <v>290</v>
      </c>
      <c r="AC7" s="152">
        <f t="shared" si="6"/>
        <v>0</v>
      </c>
      <c r="AD7" s="152">
        <f t="shared" si="6"/>
        <v>0</v>
      </c>
      <c r="AE7" s="152">
        <f t="shared" si="6"/>
        <v>0</v>
      </c>
      <c r="AF7" s="152">
        <f t="shared" si="6"/>
        <v>290</v>
      </c>
    </row>
    <row r="8" spans="3:32" s="115" customFormat="1" ht="25.15" customHeight="1" x14ac:dyDescent="0.2">
      <c r="C8" s="134">
        <v>4</v>
      </c>
      <c r="D8" s="135">
        <v>3111306</v>
      </c>
      <c r="E8" s="136" t="s">
        <v>163</v>
      </c>
      <c r="F8" s="137">
        <v>0.3</v>
      </c>
      <c r="G8" s="138"/>
      <c r="H8" s="138"/>
      <c r="I8" s="139">
        <f t="shared" si="0"/>
        <v>0.3</v>
      </c>
      <c r="J8" s="140"/>
      <c r="K8" s="141"/>
      <c r="L8" s="141"/>
      <c r="M8" s="142">
        <f t="shared" si="1"/>
        <v>0</v>
      </c>
      <c r="N8" s="143">
        <v>0.4</v>
      </c>
      <c r="O8" s="144"/>
      <c r="P8" s="144"/>
      <c r="Q8" s="145">
        <f t="shared" si="2"/>
        <v>0.4</v>
      </c>
      <c r="R8" s="146"/>
      <c r="S8" s="147"/>
      <c r="T8" s="147"/>
      <c r="U8" s="148">
        <f t="shared" si="3"/>
        <v>0</v>
      </c>
      <c r="V8" s="149">
        <f t="shared" si="4"/>
        <v>0.7</v>
      </c>
      <c r="W8" s="150"/>
      <c r="X8" s="150">
        <f t="shared" si="5"/>
        <v>0</v>
      </c>
      <c r="Y8" s="150">
        <f t="shared" si="5"/>
        <v>0</v>
      </c>
      <c r="Z8" s="151">
        <f t="shared" si="5"/>
        <v>0.7</v>
      </c>
      <c r="AB8" s="152">
        <f t="shared" si="7"/>
        <v>70</v>
      </c>
      <c r="AC8" s="152">
        <f t="shared" si="6"/>
        <v>0</v>
      </c>
      <c r="AD8" s="152">
        <f t="shared" si="6"/>
        <v>0</v>
      </c>
      <c r="AE8" s="152">
        <f t="shared" si="6"/>
        <v>0</v>
      </c>
      <c r="AF8" s="152">
        <f t="shared" si="6"/>
        <v>70</v>
      </c>
    </row>
    <row r="9" spans="3:32" s="115" customFormat="1" ht="25.15" customHeight="1" x14ac:dyDescent="0.2">
      <c r="C9" s="134">
        <v>5</v>
      </c>
      <c r="D9" s="135">
        <v>3111310</v>
      </c>
      <c r="E9" s="136" t="s">
        <v>164</v>
      </c>
      <c r="F9" s="137">
        <v>5</v>
      </c>
      <c r="G9" s="138"/>
      <c r="H9" s="138"/>
      <c r="I9" s="139">
        <f t="shared" si="0"/>
        <v>5</v>
      </c>
      <c r="J9" s="140">
        <v>0.5</v>
      </c>
      <c r="K9" s="141"/>
      <c r="L9" s="141"/>
      <c r="M9" s="142">
        <f t="shared" si="1"/>
        <v>0.5</v>
      </c>
      <c r="N9" s="143">
        <v>1</v>
      </c>
      <c r="O9" s="144"/>
      <c r="P9" s="144"/>
      <c r="Q9" s="145">
        <f t="shared" si="2"/>
        <v>1</v>
      </c>
      <c r="R9" s="146"/>
      <c r="S9" s="147"/>
      <c r="T9" s="147"/>
      <c r="U9" s="148">
        <f t="shared" si="3"/>
        <v>0</v>
      </c>
      <c r="V9" s="149">
        <f t="shared" si="4"/>
        <v>6.5</v>
      </c>
      <c r="W9" s="150"/>
      <c r="X9" s="150">
        <f t="shared" si="5"/>
        <v>0</v>
      </c>
      <c r="Y9" s="150">
        <f t="shared" si="5"/>
        <v>0</v>
      </c>
      <c r="Z9" s="151">
        <f t="shared" si="5"/>
        <v>6.5</v>
      </c>
      <c r="AB9" s="152">
        <f t="shared" si="7"/>
        <v>650</v>
      </c>
      <c r="AC9" s="152">
        <f t="shared" si="6"/>
        <v>0</v>
      </c>
      <c r="AD9" s="152">
        <f t="shared" si="6"/>
        <v>0</v>
      </c>
      <c r="AE9" s="152">
        <f t="shared" si="6"/>
        <v>0</v>
      </c>
      <c r="AF9" s="152">
        <f t="shared" si="6"/>
        <v>650</v>
      </c>
    </row>
    <row r="10" spans="3:32" s="115" customFormat="1" ht="25.15" customHeight="1" x14ac:dyDescent="0.2">
      <c r="C10" s="134">
        <v>6</v>
      </c>
      <c r="D10" s="135">
        <v>3111311</v>
      </c>
      <c r="E10" s="136" t="s">
        <v>165</v>
      </c>
      <c r="F10" s="137">
        <v>0.3</v>
      </c>
      <c r="G10" s="138"/>
      <c r="H10" s="138"/>
      <c r="I10" s="139">
        <f t="shared" si="0"/>
        <v>0.3</v>
      </c>
      <c r="J10" s="140">
        <v>0.2</v>
      </c>
      <c r="K10" s="141"/>
      <c r="L10" s="141"/>
      <c r="M10" s="142">
        <f t="shared" si="1"/>
        <v>0.2</v>
      </c>
      <c r="N10" s="143">
        <v>0.4</v>
      </c>
      <c r="O10" s="144"/>
      <c r="P10" s="144"/>
      <c r="Q10" s="145">
        <f t="shared" si="2"/>
        <v>0.4</v>
      </c>
      <c r="R10" s="146"/>
      <c r="S10" s="147"/>
      <c r="T10" s="147"/>
      <c r="U10" s="148">
        <f t="shared" si="3"/>
        <v>0</v>
      </c>
      <c r="V10" s="149">
        <f t="shared" si="4"/>
        <v>0.9</v>
      </c>
      <c r="W10" s="150"/>
      <c r="X10" s="150">
        <f t="shared" si="5"/>
        <v>0</v>
      </c>
      <c r="Y10" s="150">
        <f t="shared" si="5"/>
        <v>0</v>
      </c>
      <c r="Z10" s="151">
        <f t="shared" si="5"/>
        <v>0.9</v>
      </c>
      <c r="AB10" s="152">
        <f t="shared" si="7"/>
        <v>90</v>
      </c>
      <c r="AC10" s="152">
        <f t="shared" si="6"/>
        <v>0</v>
      </c>
      <c r="AD10" s="152">
        <f t="shared" si="6"/>
        <v>0</v>
      </c>
      <c r="AE10" s="152">
        <f t="shared" si="6"/>
        <v>0</v>
      </c>
      <c r="AF10" s="152">
        <f t="shared" si="6"/>
        <v>90</v>
      </c>
    </row>
    <row r="11" spans="3:32" s="115" customFormat="1" ht="25.15" customHeight="1" x14ac:dyDescent="0.2">
      <c r="C11" s="134">
        <v>7</v>
      </c>
      <c r="D11" s="135">
        <v>3111312</v>
      </c>
      <c r="E11" s="136" t="s">
        <v>166</v>
      </c>
      <c r="F11" s="137">
        <v>0.2</v>
      </c>
      <c r="G11" s="138"/>
      <c r="H11" s="138"/>
      <c r="I11" s="139">
        <f t="shared" si="0"/>
        <v>0.2</v>
      </c>
      <c r="J11" s="140">
        <v>0.2</v>
      </c>
      <c r="K11" s="141"/>
      <c r="L11" s="141"/>
      <c r="M11" s="142">
        <f t="shared" si="1"/>
        <v>0.2</v>
      </c>
      <c r="N11" s="143">
        <v>0.8</v>
      </c>
      <c r="O11" s="144"/>
      <c r="P11" s="144"/>
      <c r="Q11" s="145">
        <f t="shared" si="2"/>
        <v>0.8</v>
      </c>
      <c r="R11" s="146">
        <v>0.2</v>
      </c>
      <c r="S11" s="147"/>
      <c r="T11" s="147"/>
      <c r="U11" s="148">
        <f t="shared" si="3"/>
        <v>0.2</v>
      </c>
      <c r="V11" s="149">
        <f t="shared" si="4"/>
        <v>1.4000000000000001</v>
      </c>
      <c r="W11" s="150"/>
      <c r="X11" s="150">
        <f t="shared" si="5"/>
        <v>0</v>
      </c>
      <c r="Y11" s="150">
        <f t="shared" si="5"/>
        <v>0</v>
      </c>
      <c r="Z11" s="151">
        <f t="shared" si="5"/>
        <v>1.4000000000000001</v>
      </c>
      <c r="AB11" s="152">
        <f t="shared" si="7"/>
        <v>140</v>
      </c>
      <c r="AC11" s="152">
        <f t="shared" si="6"/>
        <v>0</v>
      </c>
      <c r="AD11" s="152">
        <f t="shared" si="6"/>
        <v>0</v>
      </c>
      <c r="AE11" s="152">
        <f t="shared" si="6"/>
        <v>0</v>
      </c>
      <c r="AF11" s="152">
        <f t="shared" si="6"/>
        <v>140</v>
      </c>
    </row>
    <row r="12" spans="3:32" s="115" customFormat="1" ht="25.15" customHeight="1" x14ac:dyDescent="0.2">
      <c r="C12" s="134">
        <v>8</v>
      </c>
      <c r="D12" s="135">
        <v>3111313</v>
      </c>
      <c r="E12" s="136" t="s">
        <v>167</v>
      </c>
      <c r="F12" s="137"/>
      <c r="G12" s="138"/>
      <c r="H12" s="138"/>
      <c r="I12" s="139">
        <f t="shared" si="0"/>
        <v>0</v>
      </c>
      <c r="J12" s="140">
        <v>1.2</v>
      </c>
      <c r="K12" s="141"/>
      <c r="L12" s="141"/>
      <c r="M12" s="142">
        <f t="shared" si="1"/>
        <v>1.2</v>
      </c>
      <c r="N12" s="143">
        <v>2.4</v>
      </c>
      <c r="O12" s="144"/>
      <c r="P12" s="144"/>
      <c r="Q12" s="145">
        <f t="shared" si="2"/>
        <v>2.4</v>
      </c>
      <c r="R12" s="146"/>
      <c r="S12" s="147"/>
      <c r="T12" s="147"/>
      <c r="U12" s="148">
        <f t="shared" si="3"/>
        <v>0</v>
      </c>
      <c r="V12" s="149">
        <f t="shared" si="4"/>
        <v>3.5999999999999996</v>
      </c>
      <c r="W12" s="150"/>
      <c r="X12" s="150">
        <f t="shared" si="5"/>
        <v>0</v>
      </c>
      <c r="Y12" s="150">
        <f t="shared" si="5"/>
        <v>0</v>
      </c>
      <c r="Z12" s="151">
        <f t="shared" si="5"/>
        <v>3.5999999999999996</v>
      </c>
      <c r="AB12" s="152">
        <f t="shared" si="7"/>
        <v>359.99999999999994</v>
      </c>
      <c r="AC12" s="152">
        <f t="shared" si="6"/>
        <v>0</v>
      </c>
      <c r="AD12" s="152">
        <f t="shared" si="6"/>
        <v>0</v>
      </c>
      <c r="AE12" s="152">
        <f t="shared" si="6"/>
        <v>0</v>
      </c>
      <c r="AF12" s="152">
        <f t="shared" si="6"/>
        <v>359.99999999999994</v>
      </c>
    </row>
    <row r="13" spans="3:32" s="115" customFormat="1" ht="25.15" customHeight="1" x14ac:dyDescent="0.2">
      <c r="C13" s="134">
        <v>9</v>
      </c>
      <c r="D13" s="135">
        <v>3111325</v>
      </c>
      <c r="E13" s="136" t="s">
        <v>168</v>
      </c>
      <c r="F13" s="137">
        <v>3</v>
      </c>
      <c r="G13" s="138"/>
      <c r="H13" s="138"/>
      <c r="I13" s="139">
        <f t="shared" si="0"/>
        <v>3</v>
      </c>
      <c r="J13" s="140">
        <v>0.5</v>
      </c>
      <c r="K13" s="141"/>
      <c r="L13" s="141"/>
      <c r="M13" s="142">
        <f t="shared" si="1"/>
        <v>0.5</v>
      </c>
      <c r="N13" s="143">
        <v>0.5</v>
      </c>
      <c r="O13" s="144"/>
      <c r="P13" s="144"/>
      <c r="Q13" s="145">
        <f t="shared" si="2"/>
        <v>0.5</v>
      </c>
      <c r="R13" s="146"/>
      <c r="S13" s="147"/>
      <c r="T13" s="147"/>
      <c r="U13" s="148">
        <f t="shared" si="3"/>
        <v>0</v>
      </c>
      <c r="V13" s="149">
        <f t="shared" si="4"/>
        <v>4</v>
      </c>
      <c r="W13" s="150"/>
      <c r="X13" s="150">
        <f t="shared" si="5"/>
        <v>0</v>
      </c>
      <c r="Y13" s="150">
        <f t="shared" si="5"/>
        <v>0</v>
      </c>
      <c r="Z13" s="151">
        <f t="shared" si="5"/>
        <v>4</v>
      </c>
      <c r="AB13" s="152">
        <f t="shared" si="7"/>
        <v>400</v>
      </c>
      <c r="AC13" s="152">
        <f t="shared" si="6"/>
        <v>0</v>
      </c>
      <c r="AD13" s="152">
        <f t="shared" si="6"/>
        <v>0</v>
      </c>
      <c r="AE13" s="152">
        <f t="shared" si="6"/>
        <v>0</v>
      </c>
      <c r="AF13" s="152">
        <f t="shared" si="6"/>
        <v>400</v>
      </c>
    </row>
    <row r="14" spans="3:32" s="115" customFormat="1" ht="25.15" customHeight="1" x14ac:dyDescent="0.2">
      <c r="C14" s="134">
        <v>10</v>
      </c>
      <c r="D14" s="135">
        <v>3111328</v>
      </c>
      <c r="E14" s="136" t="s">
        <v>169</v>
      </c>
      <c r="F14" s="137"/>
      <c r="G14" s="138"/>
      <c r="H14" s="138"/>
      <c r="I14" s="139">
        <f t="shared" si="0"/>
        <v>0</v>
      </c>
      <c r="J14" s="140"/>
      <c r="K14" s="141"/>
      <c r="L14" s="141"/>
      <c r="M14" s="142">
        <f t="shared" si="1"/>
        <v>0</v>
      </c>
      <c r="N14" s="143">
        <v>0</v>
      </c>
      <c r="O14" s="144"/>
      <c r="P14" s="144"/>
      <c r="Q14" s="145">
        <f t="shared" si="2"/>
        <v>0</v>
      </c>
      <c r="R14" s="146"/>
      <c r="S14" s="147"/>
      <c r="T14" s="147"/>
      <c r="U14" s="148">
        <f t="shared" si="3"/>
        <v>0</v>
      </c>
      <c r="V14" s="149">
        <f t="shared" si="4"/>
        <v>0</v>
      </c>
      <c r="W14" s="150"/>
      <c r="X14" s="150">
        <f t="shared" si="5"/>
        <v>0</v>
      </c>
      <c r="Y14" s="150">
        <f t="shared" si="5"/>
        <v>0</v>
      </c>
      <c r="Z14" s="151">
        <f t="shared" si="5"/>
        <v>0</v>
      </c>
      <c r="AB14" s="152">
        <f t="shared" si="7"/>
        <v>0</v>
      </c>
      <c r="AC14" s="152">
        <f t="shared" si="6"/>
        <v>0</v>
      </c>
      <c r="AD14" s="152">
        <f t="shared" si="6"/>
        <v>0</v>
      </c>
      <c r="AE14" s="152">
        <f t="shared" si="6"/>
        <v>0</v>
      </c>
      <c r="AF14" s="152">
        <f t="shared" si="6"/>
        <v>0</v>
      </c>
    </row>
    <row r="15" spans="3:32" s="115" customFormat="1" ht="25.15" customHeight="1" x14ac:dyDescent="0.2">
      <c r="C15" s="134">
        <v>11</v>
      </c>
      <c r="D15" s="135">
        <v>3111335</v>
      </c>
      <c r="E15" s="136" t="s">
        <v>170</v>
      </c>
      <c r="F15" s="137">
        <v>0.2</v>
      </c>
      <c r="G15" s="138"/>
      <c r="H15" s="138"/>
      <c r="I15" s="139">
        <f t="shared" si="0"/>
        <v>0.2</v>
      </c>
      <c r="J15" s="140"/>
      <c r="K15" s="141"/>
      <c r="L15" s="141"/>
      <c r="M15" s="142">
        <f t="shared" si="1"/>
        <v>0</v>
      </c>
      <c r="N15" s="143">
        <v>0.1</v>
      </c>
      <c r="O15" s="144"/>
      <c r="P15" s="144"/>
      <c r="Q15" s="145">
        <f t="shared" si="2"/>
        <v>0.1</v>
      </c>
      <c r="R15" s="146"/>
      <c r="S15" s="147"/>
      <c r="T15" s="147"/>
      <c r="U15" s="148">
        <f t="shared" si="3"/>
        <v>0</v>
      </c>
      <c r="V15" s="149">
        <f t="shared" si="4"/>
        <v>0.30000000000000004</v>
      </c>
      <c r="W15" s="150"/>
      <c r="X15" s="150">
        <f t="shared" si="5"/>
        <v>0</v>
      </c>
      <c r="Y15" s="150">
        <f t="shared" si="5"/>
        <v>0</v>
      </c>
      <c r="Z15" s="151">
        <f t="shared" si="5"/>
        <v>0.30000000000000004</v>
      </c>
      <c r="AB15" s="152">
        <f t="shared" si="7"/>
        <v>30.000000000000004</v>
      </c>
      <c r="AC15" s="152">
        <f t="shared" si="6"/>
        <v>0</v>
      </c>
      <c r="AD15" s="152">
        <f t="shared" si="6"/>
        <v>0</v>
      </c>
      <c r="AE15" s="152">
        <f t="shared" si="6"/>
        <v>0</v>
      </c>
      <c r="AF15" s="152">
        <f t="shared" si="6"/>
        <v>30.000000000000004</v>
      </c>
    </row>
    <row r="16" spans="3:32" s="115" customFormat="1" ht="25.15" customHeight="1" x14ac:dyDescent="0.2">
      <c r="C16" s="134">
        <v>12</v>
      </c>
      <c r="D16" s="135">
        <v>3111327</v>
      </c>
      <c r="E16" s="136" t="s">
        <v>171</v>
      </c>
      <c r="F16" s="137"/>
      <c r="G16" s="138"/>
      <c r="H16" s="138"/>
      <c r="I16" s="139">
        <f t="shared" si="0"/>
        <v>0</v>
      </c>
      <c r="J16" s="140"/>
      <c r="K16" s="141"/>
      <c r="L16" s="141"/>
      <c r="M16" s="142">
        <f t="shared" si="1"/>
        <v>0</v>
      </c>
      <c r="N16" s="143">
        <v>0.8</v>
      </c>
      <c r="O16" s="144"/>
      <c r="P16" s="144"/>
      <c r="Q16" s="145">
        <f t="shared" si="2"/>
        <v>0.8</v>
      </c>
      <c r="R16" s="146">
        <v>0.7</v>
      </c>
      <c r="S16" s="147"/>
      <c r="T16" s="147"/>
      <c r="U16" s="148">
        <f t="shared" si="3"/>
        <v>0.7</v>
      </c>
      <c r="V16" s="149">
        <f t="shared" si="4"/>
        <v>1.5</v>
      </c>
      <c r="W16" s="150"/>
      <c r="X16" s="150">
        <f t="shared" si="5"/>
        <v>0</v>
      </c>
      <c r="Y16" s="150">
        <f t="shared" si="5"/>
        <v>0</v>
      </c>
      <c r="Z16" s="151">
        <f t="shared" si="5"/>
        <v>1.5</v>
      </c>
      <c r="AB16" s="152">
        <f t="shared" si="7"/>
        <v>150</v>
      </c>
      <c r="AC16" s="152">
        <f t="shared" si="6"/>
        <v>0</v>
      </c>
      <c r="AD16" s="152">
        <f t="shared" si="6"/>
        <v>0</v>
      </c>
      <c r="AE16" s="152">
        <f t="shared" si="6"/>
        <v>0</v>
      </c>
      <c r="AF16" s="152">
        <f t="shared" si="6"/>
        <v>150</v>
      </c>
    </row>
    <row r="17" spans="3:32" s="115" customFormat="1" ht="25.15" customHeight="1" x14ac:dyDescent="0.2">
      <c r="C17" s="134">
        <v>13</v>
      </c>
      <c r="D17" s="135">
        <v>3111332</v>
      </c>
      <c r="E17" s="136" t="s">
        <v>172</v>
      </c>
      <c r="F17" s="137">
        <v>1.7</v>
      </c>
      <c r="G17" s="138">
        <v>3</v>
      </c>
      <c r="H17" s="138"/>
      <c r="I17" s="139">
        <f t="shared" si="0"/>
        <v>4.7</v>
      </c>
      <c r="J17" s="215">
        <v>0.8</v>
      </c>
      <c r="K17" s="141"/>
      <c r="L17" s="141"/>
      <c r="M17" s="142">
        <f t="shared" si="1"/>
        <v>0.8</v>
      </c>
      <c r="N17" s="215">
        <v>0.8</v>
      </c>
      <c r="O17" s="144"/>
      <c r="P17" s="144"/>
      <c r="Q17" s="145">
        <f t="shared" si="2"/>
        <v>0.8</v>
      </c>
      <c r="R17" s="146">
        <v>0.7</v>
      </c>
      <c r="S17" s="147"/>
      <c r="T17" s="147"/>
      <c r="U17" s="148">
        <f t="shared" si="3"/>
        <v>0.7</v>
      </c>
      <c r="V17" s="149">
        <f t="shared" si="4"/>
        <v>4</v>
      </c>
      <c r="W17" s="150"/>
      <c r="X17" s="150">
        <f t="shared" si="5"/>
        <v>3</v>
      </c>
      <c r="Y17" s="150">
        <f t="shared" si="5"/>
        <v>0</v>
      </c>
      <c r="Z17" s="151">
        <f t="shared" si="5"/>
        <v>7</v>
      </c>
      <c r="AB17" s="152">
        <f t="shared" si="7"/>
        <v>400</v>
      </c>
      <c r="AC17" s="152">
        <f t="shared" si="6"/>
        <v>0</v>
      </c>
      <c r="AD17" s="152">
        <f t="shared" si="6"/>
        <v>300</v>
      </c>
      <c r="AE17" s="152">
        <f t="shared" si="6"/>
        <v>0</v>
      </c>
      <c r="AF17" s="152">
        <f t="shared" si="6"/>
        <v>700</v>
      </c>
    </row>
    <row r="18" spans="3:32" s="115" customFormat="1" ht="25.15" customHeight="1" x14ac:dyDescent="0.2">
      <c r="C18" s="134">
        <v>14</v>
      </c>
      <c r="D18" s="135">
        <v>3211102</v>
      </c>
      <c r="E18" s="136" t="s">
        <v>173</v>
      </c>
      <c r="F18" s="137"/>
      <c r="G18" s="138"/>
      <c r="H18" s="138"/>
      <c r="I18" s="139">
        <f t="shared" si="0"/>
        <v>0</v>
      </c>
      <c r="J18" s="140"/>
      <c r="K18" s="141"/>
      <c r="L18" s="141"/>
      <c r="M18" s="142">
        <f t="shared" si="1"/>
        <v>0</v>
      </c>
      <c r="N18" s="143">
        <v>0.6</v>
      </c>
      <c r="O18" s="144"/>
      <c r="P18" s="144"/>
      <c r="Q18" s="145">
        <f t="shared" si="2"/>
        <v>0.6</v>
      </c>
      <c r="R18" s="146">
        <v>0.5</v>
      </c>
      <c r="S18" s="147"/>
      <c r="T18" s="147"/>
      <c r="U18" s="148">
        <f t="shared" si="3"/>
        <v>0.5</v>
      </c>
      <c r="V18" s="149">
        <f t="shared" si="4"/>
        <v>1.1000000000000001</v>
      </c>
      <c r="W18" s="150"/>
      <c r="X18" s="150">
        <f t="shared" si="5"/>
        <v>0</v>
      </c>
      <c r="Y18" s="150">
        <f t="shared" si="5"/>
        <v>0</v>
      </c>
      <c r="Z18" s="151">
        <f t="shared" si="5"/>
        <v>1.1000000000000001</v>
      </c>
      <c r="AB18" s="152">
        <f t="shared" si="7"/>
        <v>110.00000000000001</v>
      </c>
      <c r="AC18" s="152">
        <f t="shared" si="6"/>
        <v>0</v>
      </c>
      <c r="AD18" s="152">
        <f t="shared" si="6"/>
        <v>0</v>
      </c>
      <c r="AE18" s="152">
        <f t="shared" si="6"/>
        <v>0</v>
      </c>
      <c r="AF18" s="152">
        <f t="shared" si="6"/>
        <v>110.00000000000001</v>
      </c>
    </row>
    <row r="19" spans="3:32" s="115" customFormat="1" ht="25.15" customHeight="1" x14ac:dyDescent="0.2">
      <c r="C19" s="134">
        <v>15</v>
      </c>
      <c r="D19" s="135">
        <v>3211104</v>
      </c>
      <c r="E19" s="136" t="s">
        <v>174</v>
      </c>
      <c r="F19" s="137"/>
      <c r="G19" s="138"/>
      <c r="H19" s="138"/>
      <c r="I19" s="139">
        <f t="shared" si="0"/>
        <v>0</v>
      </c>
      <c r="J19" s="140"/>
      <c r="K19" s="141"/>
      <c r="L19" s="141"/>
      <c r="M19" s="142">
        <f t="shared" si="1"/>
        <v>0</v>
      </c>
      <c r="N19" s="143">
        <v>9.6</v>
      </c>
      <c r="O19" s="144"/>
      <c r="P19" s="144"/>
      <c r="Q19" s="145">
        <f t="shared" si="2"/>
        <v>9.6</v>
      </c>
      <c r="R19" s="146">
        <v>0.3</v>
      </c>
      <c r="S19" s="147"/>
      <c r="T19" s="147"/>
      <c r="U19" s="148">
        <f t="shared" si="3"/>
        <v>0.3</v>
      </c>
      <c r="V19" s="149">
        <f t="shared" si="4"/>
        <v>9.9</v>
      </c>
      <c r="W19" s="150"/>
      <c r="X19" s="150">
        <f t="shared" si="5"/>
        <v>0</v>
      </c>
      <c r="Y19" s="150">
        <f t="shared" si="5"/>
        <v>0</v>
      </c>
      <c r="Z19" s="151">
        <f t="shared" si="5"/>
        <v>9.9</v>
      </c>
      <c r="AB19" s="152">
        <f t="shared" si="7"/>
        <v>990</v>
      </c>
      <c r="AC19" s="152">
        <f t="shared" si="6"/>
        <v>0</v>
      </c>
      <c r="AD19" s="152">
        <f t="shared" si="6"/>
        <v>0</v>
      </c>
      <c r="AE19" s="152">
        <f t="shared" si="6"/>
        <v>0</v>
      </c>
      <c r="AF19" s="152">
        <f t="shared" si="6"/>
        <v>990</v>
      </c>
    </row>
    <row r="20" spans="3:32" s="115" customFormat="1" ht="25.15" customHeight="1" x14ac:dyDescent="0.2">
      <c r="C20" s="134">
        <v>16</v>
      </c>
      <c r="D20" s="135">
        <v>3211106</v>
      </c>
      <c r="E20" s="136" t="s">
        <v>175</v>
      </c>
      <c r="F20" s="137">
        <v>1</v>
      </c>
      <c r="G20" s="138">
        <v>1</v>
      </c>
      <c r="H20" s="138"/>
      <c r="I20" s="139">
        <f t="shared" si="0"/>
        <v>2</v>
      </c>
      <c r="J20" s="140">
        <v>0.8</v>
      </c>
      <c r="K20" s="141"/>
      <c r="L20" s="141"/>
      <c r="M20" s="142">
        <f t="shared" si="1"/>
        <v>0.8</v>
      </c>
      <c r="N20" s="215">
        <v>0.8</v>
      </c>
      <c r="O20" s="144"/>
      <c r="P20" s="144"/>
      <c r="Q20" s="145">
        <f t="shared" si="2"/>
        <v>0.8</v>
      </c>
      <c r="R20" s="146">
        <v>0.5</v>
      </c>
      <c r="S20" s="147">
        <v>0.7</v>
      </c>
      <c r="T20" s="147"/>
      <c r="U20" s="148">
        <f t="shared" si="3"/>
        <v>1.2</v>
      </c>
      <c r="V20" s="149">
        <f t="shared" si="4"/>
        <v>3.1</v>
      </c>
      <c r="W20" s="150"/>
      <c r="X20" s="150">
        <f t="shared" si="5"/>
        <v>1.7</v>
      </c>
      <c r="Y20" s="150">
        <f t="shared" si="5"/>
        <v>0</v>
      </c>
      <c r="Z20" s="151">
        <f t="shared" si="5"/>
        <v>4.8</v>
      </c>
      <c r="AB20" s="152">
        <f t="shared" si="7"/>
        <v>310</v>
      </c>
      <c r="AC20" s="152">
        <f t="shared" si="6"/>
        <v>0</v>
      </c>
      <c r="AD20" s="152">
        <f t="shared" si="6"/>
        <v>170</v>
      </c>
      <c r="AE20" s="152">
        <f t="shared" si="6"/>
        <v>0</v>
      </c>
      <c r="AF20" s="152">
        <f t="shared" si="6"/>
        <v>480</v>
      </c>
    </row>
    <row r="21" spans="3:32" s="115" customFormat="1" ht="25.15" customHeight="1" x14ac:dyDescent="0.2">
      <c r="C21" s="134">
        <v>17</v>
      </c>
      <c r="D21" s="135">
        <v>3211107</v>
      </c>
      <c r="E21" s="136" t="s">
        <v>176</v>
      </c>
      <c r="F21" s="137">
        <v>10</v>
      </c>
      <c r="G21" s="138">
        <v>8</v>
      </c>
      <c r="H21" s="138"/>
      <c r="I21" s="139">
        <f t="shared" si="0"/>
        <v>18</v>
      </c>
      <c r="J21" s="140">
        <v>2</v>
      </c>
      <c r="K21" s="141"/>
      <c r="L21" s="141"/>
      <c r="M21" s="142">
        <f t="shared" si="1"/>
        <v>2</v>
      </c>
      <c r="N21" s="143">
        <v>4</v>
      </c>
      <c r="O21" s="144"/>
      <c r="P21" s="144"/>
      <c r="Q21" s="145">
        <f t="shared" si="2"/>
        <v>4</v>
      </c>
      <c r="R21" s="146">
        <v>2</v>
      </c>
      <c r="S21" s="147">
        <v>7</v>
      </c>
      <c r="T21" s="147"/>
      <c r="U21" s="148">
        <f t="shared" si="3"/>
        <v>9</v>
      </c>
      <c r="V21" s="149">
        <f t="shared" si="4"/>
        <v>18</v>
      </c>
      <c r="W21" s="150"/>
      <c r="X21" s="150">
        <f t="shared" si="5"/>
        <v>15</v>
      </c>
      <c r="Y21" s="150">
        <f t="shared" si="5"/>
        <v>0</v>
      </c>
      <c r="Z21" s="153">
        <f t="shared" si="5"/>
        <v>33</v>
      </c>
      <c r="AB21" s="152">
        <f t="shared" si="7"/>
        <v>1800</v>
      </c>
      <c r="AC21" s="152">
        <f t="shared" si="7"/>
        <v>0</v>
      </c>
      <c r="AD21" s="152">
        <f t="shared" si="7"/>
        <v>1500</v>
      </c>
      <c r="AE21" s="152">
        <f t="shared" si="7"/>
        <v>0</v>
      </c>
      <c r="AF21" s="152">
        <f t="shared" si="7"/>
        <v>3300</v>
      </c>
    </row>
    <row r="22" spans="3:32" s="115" customFormat="1" ht="25.15" customHeight="1" x14ac:dyDescent="0.2">
      <c r="C22" s="134">
        <v>18</v>
      </c>
      <c r="D22" s="135">
        <v>3211109</v>
      </c>
      <c r="E22" s="136" t="s">
        <v>177</v>
      </c>
      <c r="F22" s="137">
        <v>0.4</v>
      </c>
      <c r="G22" s="138"/>
      <c r="H22" s="138"/>
      <c r="I22" s="139">
        <f t="shared" si="0"/>
        <v>0.4</v>
      </c>
      <c r="J22" s="140"/>
      <c r="K22" s="141"/>
      <c r="L22" s="141"/>
      <c r="M22" s="142">
        <f t="shared" si="1"/>
        <v>0</v>
      </c>
      <c r="N22" s="143">
        <v>0.1</v>
      </c>
      <c r="O22" s="144"/>
      <c r="P22" s="144"/>
      <c r="Q22" s="145">
        <f t="shared" si="2"/>
        <v>0.1</v>
      </c>
      <c r="R22" s="146">
        <v>0.1</v>
      </c>
      <c r="S22" s="147"/>
      <c r="T22" s="147"/>
      <c r="U22" s="148">
        <f t="shared" si="3"/>
        <v>0.1</v>
      </c>
      <c r="V22" s="149">
        <f t="shared" si="4"/>
        <v>0.6</v>
      </c>
      <c r="W22" s="150"/>
      <c r="X22" s="150">
        <f t="shared" si="5"/>
        <v>0</v>
      </c>
      <c r="Y22" s="150">
        <f t="shared" si="5"/>
        <v>0</v>
      </c>
      <c r="Z22" s="151">
        <f t="shared" si="5"/>
        <v>0.6</v>
      </c>
      <c r="AB22" s="152">
        <f t="shared" si="7"/>
        <v>60</v>
      </c>
      <c r="AC22" s="152">
        <f t="shared" si="7"/>
        <v>0</v>
      </c>
      <c r="AD22" s="152">
        <f t="shared" si="7"/>
        <v>0</v>
      </c>
      <c r="AE22" s="152">
        <f t="shared" si="7"/>
        <v>0</v>
      </c>
      <c r="AF22" s="152">
        <f t="shared" si="7"/>
        <v>60</v>
      </c>
    </row>
    <row r="23" spans="3:32" s="115" customFormat="1" ht="25.15" customHeight="1" x14ac:dyDescent="0.2">
      <c r="C23" s="134">
        <v>19</v>
      </c>
      <c r="D23" s="135">
        <v>3211112</v>
      </c>
      <c r="E23" s="136" t="s">
        <v>178</v>
      </c>
      <c r="F23" s="137"/>
      <c r="G23" s="138"/>
      <c r="H23" s="138"/>
      <c r="I23" s="139">
        <f t="shared" si="0"/>
        <v>0</v>
      </c>
      <c r="J23" s="140"/>
      <c r="K23" s="141"/>
      <c r="L23" s="141"/>
      <c r="M23" s="142">
        <f t="shared" si="1"/>
        <v>0</v>
      </c>
      <c r="N23" s="143">
        <v>0</v>
      </c>
      <c r="O23" s="144"/>
      <c r="P23" s="144"/>
      <c r="Q23" s="145">
        <f t="shared" si="2"/>
        <v>0</v>
      </c>
      <c r="R23" s="146"/>
      <c r="S23" s="147"/>
      <c r="T23" s="147"/>
      <c r="U23" s="148">
        <f t="shared" si="3"/>
        <v>0</v>
      </c>
      <c r="V23" s="149">
        <f t="shared" si="4"/>
        <v>0</v>
      </c>
      <c r="W23" s="150"/>
      <c r="X23" s="150">
        <f t="shared" si="5"/>
        <v>0</v>
      </c>
      <c r="Y23" s="150">
        <f t="shared" si="5"/>
        <v>0</v>
      </c>
      <c r="Z23" s="151">
        <f t="shared" si="5"/>
        <v>0</v>
      </c>
      <c r="AB23" s="152">
        <f t="shared" si="7"/>
        <v>0</v>
      </c>
      <c r="AC23" s="152">
        <f t="shared" si="7"/>
        <v>0</v>
      </c>
      <c r="AD23" s="152">
        <f t="shared" si="7"/>
        <v>0</v>
      </c>
      <c r="AE23" s="152">
        <f t="shared" si="7"/>
        <v>0</v>
      </c>
      <c r="AF23" s="152">
        <f t="shared" si="7"/>
        <v>0</v>
      </c>
    </row>
    <row r="24" spans="3:32" s="115" customFormat="1" ht="25.15" customHeight="1" x14ac:dyDescent="0.2">
      <c r="C24" s="134">
        <v>20</v>
      </c>
      <c r="D24" s="135">
        <v>3211113</v>
      </c>
      <c r="E24" s="136" t="s">
        <v>179</v>
      </c>
      <c r="F24" s="137">
        <v>1.5</v>
      </c>
      <c r="G24" s="138"/>
      <c r="H24" s="138"/>
      <c r="I24" s="139">
        <f t="shared" si="0"/>
        <v>1.5</v>
      </c>
      <c r="J24" s="140"/>
      <c r="K24" s="141"/>
      <c r="L24" s="141"/>
      <c r="M24" s="142">
        <f t="shared" si="1"/>
        <v>0</v>
      </c>
      <c r="N24" s="143">
        <v>0</v>
      </c>
      <c r="O24" s="144"/>
      <c r="P24" s="144"/>
      <c r="Q24" s="145">
        <f t="shared" si="2"/>
        <v>0</v>
      </c>
      <c r="R24" s="146"/>
      <c r="S24" s="147">
        <v>1.8</v>
      </c>
      <c r="T24" s="147"/>
      <c r="U24" s="148">
        <f t="shared" si="3"/>
        <v>1.8</v>
      </c>
      <c r="V24" s="149">
        <f t="shared" si="4"/>
        <v>1.5</v>
      </c>
      <c r="W24" s="150"/>
      <c r="X24" s="150">
        <f t="shared" si="5"/>
        <v>1.8</v>
      </c>
      <c r="Y24" s="150">
        <f t="shared" si="5"/>
        <v>0</v>
      </c>
      <c r="Z24" s="151">
        <f t="shared" si="5"/>
        <v>3.3</v>
      </c>
      <c r="AB24" s="152">
        <f t="shared" si="7"/>
        <v>150</v>
      </c>
      <c r="AC24" s="152">
        <f t="shared" si="7"/>
        <v>0</v>
      </c>
      <c r="AD24" s="152">
        <f t="shared" si="7"/>
        <v>180</v>
      </c>
      <c r="AE24" s="152">
        <f t="shared" si="7"/>
        <v>0</v>
      </c>
      <c r="AF24" s="152">
        <f t="shared" si="7"/>
        <v>330</v>
      </c>
    </row>
    <row r="25" spans="3:32" s="115" customFormat="1" ht="25.15" customHeight="1" x14ac:dyDescent="0.2">
      <c r="C25" s="134">
        <v>21</v>
      </c>
      <c r="D25" s="135">
        <v>3211115</v>
      </c>
      <c r="E25" s="136" t="s">
        <v>180</v>
      </c>
      <c r="F25" s="137">
        <v>0.5</v>
      </c>
      <c r="G25" s="138"/>
      <c r="H25" s="138"/>
      <c r="I25" s="139">
        <f t="shared" si="0"/>
        <v>0.5</v>
      </c>
      <c r="J25" s="140"/>
      <c r="K25" s="141"/>
      <c r="L25" s="141"/>
      <c r="M25" s="142">
        <f t="shared" si="1"/>
        <v>0</v>
      </c>
      <c r="N25" s="143">
        <v>0</v>
      </c>
      <c r="O25" s="144"/>
      <c r="P25" s="144"/>
      <c r="Q25" s="145">
        <f t="shared" si="2"/>
        <v>0</v>
      </c>
      <c r="R25" s="146"/>
      <c r="S25" s="147">
        <v>0.7</v>
      </c>
      <c r="T25" s="147"/>
      <c r="U25" s="148">
        <f t="shared" si="3"/>
        <v>0.7</v>
      </c>
      <c r="V25" s="149">
        <f t="shared" si="4"/>
        <v>0.5</v>
      </c>
      <c r="W25" s="150"/>
      <c r="X25" s="150">
        <f t="shared" si="5"/>
        <v>0.7</v>
      </c>
      <c r="Y25" s="150">
        <f t="shared" si="5"/>
        <v>0</v>
      </c>
      <c r="Z25" s="151">
        <f t="shared" si="5"/>
        <v>1.2</v>
      </c>
      <c r="AB25" s="152">
        <f t="shared" si="7"/>
        <v>50</v>
      </c>
      <c r="AC25" s="152">
        <f t="shared" si="7"/>
        <v>0</v>
      </c>
      <c r="AD25" s="152">
        <f t="shared" si="7"/>
        <v>70</v>
      </c>
      <c r="AE25" s="152">
        <f t="shared" si="7"/>
        <v>0</v>
      </c>
      <c r="AF25" s="152">
        <f t="shared" si="7"/>
        <v>120</v>
      </c>
    </row>
    <row r="26" spans="3:32" s="115" customFormat="1" ht="25.15" customHeight="1" x14ac:dyDescent="0.2">
      <c r="C26" s="134">
        <v>22</v>
      </c>
      <c r="D26" s="135">
        <v>3211116</v>
      </c>
      <c r="E26" s="136" t="s">
        <v>181</v>
      </c>
      <c r="F26" s="137">
        <v>0.2</v>
      </c>
      <c r="G26" s="138"/>
      <c r="H26" s="138"/>
      <c r="I26" s="139">
        <f t="shared" si="0"/>
        <v>0.2</v>
      </c>
      <c r="J26" s="140"/>
      <c r="K26" s="141"/>
      <c r="L26" s="141"/>
      <c r="M26" s="142">
        <f t="shared" si="1"/>
        <v>0</v>
      </c>
      <c r="N26" s="143">
        <v>0.1</v>
      </c>
      <c r="O26" s="144"/>
      <c r="P26" s="144"/>
      <c r="Q26" s="145">
        <f t="shared" si="2"/>
        <v>0.1</v>
      </c>
      <c r="R26" s="146">
        <v>0.1</v>
      </c>
      <c r="S26" s="147">
        <v>1.4</v>
      </c>
      <c r="T26" s="147"/>
      <c r="U26" s="148">
        <f t="shared" si="3"/>
        <v>1.5</v>
      </c>
      <c r="V26" s="149">
        <f t="shared" si="4"/>
        <v>0.4</v>
      </c>
      <c r="W26" s="150"/>
      <c r="X26" s="150">
        <f t="shared" si="5"/>
        <v>1.4</v>
      </c>
      <c r="Y26" s="150">
        <f t="shared" si="5"/>
        <v>0</v>
      </c>
      <c r="Z26" s="151">
        <f t="shared" si="5"/>
        <v>1.8</v>
      </c>
      <c r="AB26" s="152">
        <f t="shared" si="7"/>
        <v>40</v>
      </c>
      <c r="AC26" s="152">
        <f t="shared" si="7"/>
        <v>0</v>
      </c>
      <c r="AD26" s="152">
        <f t="shared" si="7"/>
        <v>140</v>
      </c>
      <c r="AE26" s="152">
        <f t="shared" si="7"/>
        <v>0</v>
      </c>
      <c r="AF26" s="152">
        <f t="shared" si="7"/>
        <v>180</v>
      </c>
    </row>
    <row r="27" spans="3:32" s="115" customFormat="1" ht="25.15" customHeight="1" x14ac:dyDescent="0.2">
      <c r="C27" s="134">
        <v>23</v>
      </c>
      <c r="D27" s="135">
        <v>3211117</v>
      </c>
      <c r="E27" s="136" t="s">
        <v>182</v>
      </c>
      <c r="F27" s="137">
        <v>0.2</v>
      </c>
      <c r="G27" s="138"/>
      <c r="H27" s="138"/>
      <c r="I27" s="139">
        <f t="shared" si="0"/>
        <v>0.2</v>
      </c>
      <c r="J27" s="140"/>
      <c r="K27" s="141"/>
      <c r="L27" s="141"/>
      <c r="M27" s="142">
        <f t="shared" si="1"/>
        <v>0</v>
      </c>
      <c r="N27" s="143">
        <v>0.3</v>
      </c>
      <c r="O27" s="144"/>
      <c r="P27" s="144"/>
      <c r="Q27" s="145">
        <f t="shared" si="2"/>
        <v>0.3</v>
      </c>
      <c r="R27" s="146">
        <v>0.1</v>
      </c>
      <c r="S27" s="147">
        <v>2</v>
      </c>
      <c r="T27" s="147"/>
      <c r="U27" s="148">
        <f t="shared" si="3"/>
        <v>2.1</v>
      </c>
      <c r="V27" s="149">
        <f t="shared" si="4"/>
        <v>0.6</v>
      </c>
      <c r="W27" s="150"/>
      <c r="X27" s="150">
        <f t="shared" si="5"/>
        <v>2</v>
      </c>
      <c r="Y27" s="150">
        <f t="shared" si="5"/>
        <v>0</v>
      </c>
      <c r="Z27" s="151">
        <f t="shared" si="5"/>
        <v>2.6</v>
      </c>
      <c r="AB27" s="152">
        <f t="shared" si="7"/>
        <v>60</v>
      </c>
      <c r="AC27" s="152">
        <f t="shared" si="7"/>
        <v>0</v>
      </c>
      <c r="AD27" s="152">
        <f t="shared" si="7"/>
        <v>200</v>
      </c>
      <c r="AE27" s="152">
        <f t="shared" si="7"/>
        <v>0</v>
      </c>
      <c r="AF27" s="152">
        <f t="shared" si="7"/>
        <v>260</v>
      </c>
    </row>
    <row r="28" spans="3:32" s="115" customFormat="1" ht="25.15" customHeight="1" x14ac:dyDescent="0.2">
      <c r="C28" s="134">
        <v>24</v>
      </c>
      <c r="D28" s="135">
        <v>3211119</v>
      </c>
      <c r="E28" s="136" t="s">
        <v>183</v>
      </c>
      <c r="F28" s="137">
        <v>0.1</v>
      </c>
      <c r="G28" s="138"/>
      <c r="H28" s="138"/>
      <c r="I28" s="139">
        <f t="shared" si="0"/>
        <v>0.1</v>
      </c>
      <c r="J28" s="140">
        <v>0.4</v>
      </c>
      <c r="K28" s="141"/>
      <c r="L28" s="141"/>
      <c r="M28" s="142">
        <f t="shared" si="1"/>
        <v>0.4</v>
      </c>
      <c r="N28" s="143">
        <v>0.2</v>
      </c>
      <c r="O28" s="144"/>
      <c r="P28" s="144"/>
      <c r="Q28" s="145">
        <f t="shared" si="2"/>
        <v>0.2</v>
      </c>
      <c r="R28" s="146">
        <v>0.1</v>
      </c>
      <c r="S28" s="147">
        <v>1</v>
      </c>
      <c r="T28" s="147"/>
      <c r="U28" s="148">
        <f t="shared" si="3"/>
        <v>1.1000000000000001</v>
      </c>
      <c r="V28" s="149">
        <f t="shared" si="4"/>
        <v>0.79999999999999993</v>
      </c>
      <c r="W28" s="150"/>
      <c r="X28" s="150">
        <f t="shared" si="5"/>
        <v>1</v>
      </c>
      <c r="Y28" s="150">
        <f t="shared" si="5"/>
        <v>0</v>
      </c>
      <c r="Z28" s="151">
        <f t="shared" si="5"/>
        <v>1.8</v>
      </c>
      <c r="AB28" s="152">
        <f t="shared" si="7"/>
        <v>80</v>
      </c>
      <c r="AC28" s="152">
        <f t="shared" si="7"/>
        <v>0</v>
      </c>
      <c r="AD28" s="152">
        <f t="shared" si="7"/>
        <v>100</v>
      </c>
      <c r="AE28" s="152">
        <f t="shared" si="7"/>
        <v>0</v>
      </c>
      <c r="AF28" s="152">
        <f t="shared" si="7"/>
        <v>180</v>
      </c>
    </row>
    <row r="29" spans="3:32" s="115" customFormat="1" ht="25.15" customHeight="1" x14ac:dyDescent="0.2">
      <c r="C29" s="134">
        <v>25</v>
      </c>
      <c r="D29" s="135">
        <v>3211120</v>
      </c>
      <c r="E29" s="136" t="s">
        <v>184</v>
      </c>
      <c r="F29" s="137">
        <v>0.2</v>
      </c>
      <c r="G29" s="138"/>
      <c r="H29" s="138"/>
      <c r="I29" s="139">
        <f t="shared" si="0"/>
        <v>0.2</v>
      </c>
      <c r="J29" s="140">
        <v>0.5</v>
      </c>
      <c r="K29" s="141"/>
      <c r="L29" s="141"/>
      <c r="M29" s="142">
        <f t="shared" si="1"/>
        <v>0.5</v>
      </c>
      <c r="N29" s="143">
        <v>0.5</v>
      </c>
      <c r="O29" s="144"/>
      <c r="P29" s="144"/>
      <c r="Q29" s="145">
        <f t="shared" si="2"/>
        <v>0.5</v>
      </c>
      <c r="R29" s="146"/>
      <c r="S29" s="147">
        <v>1</v>
      </c>
      <c r="T29" s="147"/>
      <c r="U29" s="148">
        <f t="shared" si="3"/>
        <v>1</v>
      </c>
      <c r="V29" s="149">
        <f t="shared" si="4"/>
        <v>1.2</v>
      </c>
      <c r="W29" s="150"/>
      <c r="X29" s="150">
        <f t="shared" si="5"/>
        <v>1</v>
      </c>
      <c r="Y29" s="150">
        <f t="shared" si="5"/>
        <v>0</v>
      </c>
      <c r="Z29" s="151">
        <f t="shared" si="5"/>
        <v>2.2000000000000002</v>
      </c>
      <c r="AB29" s="152">
        <f t="shared" si="7"/>
        <v>120</v>
      </c>
      <c r="AC29" s="152">
        <f t="shared" si="7"/>
        <v>0</v>
      </c>
      <c r="AD29" s="152">
        <f t="shared" si="7"/>
        <v>100</v>
      </c>
      <c r="AE29" s="152">
        <f t="shared" si="7"/>
        <v>0</v>
      </c>
      <c r="AF29" s="152">
        <f t="shared" si="7"/>
        <v>220.00000000000003</v>
      </c>
    </row>
    <row r="30" spans="3:32" s="115" customFormat="1" ht="25.15" customHeight="1" x14ac:dyDescent="0.2">
      <c r="C30" s="134">
        <v>26</v>
      </c>
      <c r="D30" s="135">
        <v>3211125</v>
      </c>
      <c r="E30" s="136" t="s">
        <v>185</v>
      </c>
      <c r="F30" s="137">
        <v>2</v>
      </c>
      <c r="G30" s="138">
        <v>10</v>
      </c>
      <c r="H30" s="138"/>
      <c r="I30" s="139">
        <f t="shared" si="0"/>
        <v>12</v>
      </c>
      <c r="J30" s="140">
        <v>2.4</v>
      </c>
      <c r="K30" s="141"/>
      <c r="L30" s="141"/>
      <c r="M30" s="142">
        <f t="shared" si="1"/>
        <v>2.4</v>
      </c>
      <c r="N30" s="143">
        <v>2.5</v>
      </c>
      <c r="O30" s="144"/>
      <c r="P30" s="144"/>
      <c r="Q30" s="145">
        <f t="shared" si="2"/>
        <v>2.5</v>
      </c>
      <c r="R30" s="215">
        <v>2.7</v>
      </c>
      <c r="S30" s="147">
        <v>2</v>
      </c>
      <c r="T30" s="147"/>
      <c r="U30" s="148">
        <f t="shared" si="3"/>
        <v>4.7</v>
      </c>
      <c r="V30" s="149">
        <f t="shared" si="4"/>
        <v>9.6000000000000014</v>
      </c>
      <c r="W30" s="150"/>
      <c r="X30" s="150">
        <f t="shared" si="5"/>
        <v>12</v>
      </c>
      <c r="Y30" s="150">
        <f t="shared" si="5"/>
        <v>0</v>
      </c>
      <c r="Z30" s="151">
        <f t="shared" si="5"/>
        <v>21.599999999999998</v>
      </c>
      <c r="AB30" s="152">
        <f t="shared" si="7"/>
        <v>960.00000000000011</v>
      </c>
      <c r="AC30" s="152">
        <f t="shared" si="7"/>
        <v>0</v>
      </c>
      <c r="AD30" s="152">
        <f t="shared" si="7"/>
        <v>1200</v>
      </c>
      <c r="AE30" s="152">
        <f t="shared" si="7"/>
        <v>0</v>
      </c>
      <c r="AF30" s="152">
        <f t="shared" si="7"/>
        <v>2160</v>
      </c>
    </row>
    <row r="31" spans="3:32" s="115" customFormat="1" ht="25.15" customHeight="1" x14ac:dyDescent="0.2">
      <c r="C31" s="134">
        <v>27</v>
      </c>
      <c r="D31" s="135">
        <v>3211128</v>
      </c>
      <c r="E31" s="136" t="s">
        <v>186</v>
      </c>
      <c r="F31" s="137">
        <v>2</v>
      </c>
      <c r="G31" s="138">
        <v>10</v>
      </c>
      <c r="H31" s="138"/>
      <c r="I31" s="139">
        <f t="shared" si="0"/>
        <v>12</v>
      </c>
      <c r="J31" s="140"/>
      <c r="K31" s="141"/>
      <c r="L31" s="141"/>
      <c r="M31" s="142">
        <f t="shared" si="1"/>
        <v>0</v>
      </c>
      <c r="N31" s="143">
        <v>10</v>
      </c>
      <c r="O31" s="144"/>
      <c r="P31" s="144"/>
      <c r="Q31" s="145">
        <f t="shared" si="2"/>
        <v>10</v>
      </c>
      <c r="R31" s="146">
        <v>3</v>
      </c>
      <c r="S31" s="147">
        <v>10</v>
      </c>
      <c r="T31" s="147"/>
      <c r="U31" s="148">
        <f t="shared" si="3"/>
        <v>13</v>
      </c>
      <c r="V31" s="149">
        <f t="shared" si="4"/>
        <v>15</v>
      </c>
      <c r="W31" s="150"/>
      <c r="X31" s="150">
        <f t="shared" si="5"/>
        <v>20</v>
      </c>
      <c r="Y31" s="150">
        <f t="shared" si="5"/>
        <v>0</v>
      </c>
      <c r="Z31" s="151">
        <f t="shared" si="5"/>
        <v>35</v>
      </c>
      <c r="AB31" s="152">
        <f t="shared" si="7"/>
        <v>1500</v>
      </c>
      <c r="AC31" s="152">
        <f t="shared" si="7"/>
        <v>0</v>
      </c>
      <c r="AD31" s="152">
        <f t="shared" si="7"/>
        <v>2000</v>
      </c>
      <c r="AE31" s="152">
        <f t="shared" si="7"/>
        <v>0</v>
      </c>
      <c r="AF31" s="152">
        <f t="shared" si="7"/>
        <v>3500</v>
      </c>
    </row>
    <row r="32" spans="3:32" s="115" customFormat="1" ht="25.15" customHeight="1" x14ac:dyDescent="0.2">
      <c r="C32" s="134">
        <v>28</v>
      </c>
      <c r="D32" s="135">
        <v>3211129</v>
      </c>
      <c r="E32" s="136" t="s">
        <v>187</v>
      </c>
      <c r="F32" s="137">
        <v>0</v>
      </c>
      <c r="G32" s="138">
        <v>30</v>
      </c>
      <c r="H32" s="138"/>
      <c r="I32" s="154">
        <f t="shared" si="0"/>
        <v>30</v>
      </c>
      <c r="J32" s="140"/>
      <c r="K32" s="141"/>
      <c r="L32" s="141"/>
      <c r="M32" s="142">
        <f t="shared" si="1"/>
        <v>0</v>
      </c>
      <c r="N32" s="143">
        <v>0</v>
      </c>
      <c r="O32" s="144"/>
      <c r="P32" s="144"/>
      <c r="Q32" s="145">
        <f t="shared" si="2"/>
        <v>0</v>
      </c>
      <c r="R32" s="146"/>
      <c r="S32" s="147"/>
      <c r="T32" s="147"/>
      <c r="U32" s="148">
        <f t="shared" si="3"/>
        <v>0</v>
      </c>
      <c r="V32" s="149">
        <f t="shared" si="4"/>
        <v>0</v>
      </c>
      <c r="W32" s="150"/>
      <c r="X32" s="150">
        <f t="shared" si="5"/>
        <v>30</v>
      </c>
      <c r="Y32" s="150">
        <f t="shared" si="5"/>
        <v>0</v>
      </c>
      <c r="Z32" s="153">
        <f t="shared" si="5"/>
        <v>30</v>
      </c>
      <c r="AB32" s="152">
        <f t="shared" si="7"/>
        <v>0</v>
      </c>
      <c r="AC32" s="152">
        <f t="shared" si="7"/>
        <v>0</v>
      </c>
      <c r="AD32" s="152">
        <f t="shared" si="7"/>
        <v>3000</v>
      </c>
      <c r="AE32" s="152">
        <f t="shared" si="7"/>
        <v>0</v>
      </c>
      <c r="AF32" s="152">
        <f t="shared" si="7"/>
        <v>3000</v>
      </c>
    </row>
    <row r="33" spans="1:32" s="115" customFormat="1" ht="25.15" customHeight="1" x14ac:dyDescent="0.2">
      <c r="C33" s="134">
        <v>29</v>
      </c>
      <c r="D33" s="135">
        <v>3211131</v>
      </c>
      <c r="E33" s="136" t="s">
        <v>188</v>
      </c>
      <c r="F33" s="137">
        <v>4</v>
      </c>
      <c r="G33" s="138">
        <v>3</v>
      </c>
      <c r="H33" s="138"/>
      <c r="I33" s="154">
        <f t="shared" si="0"/>
        <v>7</v>
      </c>
      <c r="J33" s="140"/>
      <c r="K33" s="141"/>
      <c r="L33" s="141"/>
      <c r="M33" s="142">
        <f t="shared" si="1"/>
        <v>0</v>
      </c>
      <c r="N33" s="143">
        <v>1</v>
      </c>
      <c r="O33" s="144"/>
      <c r="P33" s="144"/>
      <c r="Q33" s="145">
        <f t="shared" si="2"/>
        <v>1</v>
      </c>
      <c r="R33" s="146">
        <v>1.2</v>
      </c>
      <c r="S33" s="147">
        <v>4</v>
      </c>
      <c r="T33" s="147"/>
      <c r="U33" s="148">
        <f t="shared" si="3"/>
        <v>5.2</v>
      </c>
      <c r="V33" s="149">
        <f t="shared" si="4"/>
        <v>6.2</v>
      </c>
      <c r="W33" s="150"/>
      <c r="X33" s="150">
        <f t="shared" si="5"/>
        <v>7</v>
      </c>
      <c r="Y33" s="150">
        <f t="shared" si="5"/>
        <v>0</v>
      </c>
      <c r="Z33" s="151">
        <f t="shared" si="5"/>
        <v>13.2</v>
      </c>
      <c r="AB33" s="152">
        <f t="shared" si="7"/>
        <v>620</v>
      </c>
      <c r="AC33" s="152">
        <f t="shared" si="7"/>
        <v>0</v>
      </c>
      <c r="AD33" s="152">
        <f t="shared" si="7"/>
        <v>700</v>
      </c>
      <c r="AE33" s="152">
        <f t="shared" si="7"/>
        <v>0</v>
      </c>
      <c r="AF33" s="152">
        <f t="shared" si="7"/>
        <v>1320</v>
      </c>
    </row>
    <row r="34" spans="1:32" s="115" customFormat="1" ht="25.15" customHeight="1" x14ac:dyDescent="0.2">
      <c r="C34" s="134">
        <v>30</v>
      </c>
      <c r="D34" s="135">
        <v>3221104</v>
      </c>
      <c r="E34" s="136" t="s">
        <v>189</v>
      </c>
      <c r="F34" s="137"/>
      <c r="G34" s="138"/>
      <c r="H34" s="138"/>
      <c r="I34" s="139">
        <f t="shared" si="0"/>
        <v>0</v>
      </c>
      <c r="J34" s="140"/>
      <c r="K34" s="141"/>
      <c r="L34" s="141"/>
      <c r="M34" s="142">
        <f t="shared" si="1"/>
        <v>0</v>
      </c>
      <c r="N34" s="143">
        <v>0</v>
      </c>
      <c r="O34" s="144"/>
      <c r="P34" s="144"/>
      <c r="Q34" s="145">
        <f t="shared" si="2"/>
        <v>0</v>
      </c>
      <c r="R34" s="146"/>
      <c r="S34" s="147"/>
      <c r="T34" s="147"/>
      <c r="U34" s="148">
        <f t="shared" si="3"/>
        <v>0</v>
      </c>
      <c r="V34" s="149">
        <f t="shared" si="4"/>
        <v>0</v>
      </c>
      <c r="W34" s="150"/>
      <c r="X34" s="150">
        <f t="shared" si="5"/>
        <v>0</v>
      </c>
      <c r="Y34" s="150">
        <f t="shared" si="5"/>
        <v>0</v>
      </c>
      <c r="Z34" s="151">
        <f t="shared" si="5"/>
        <v>0</v>
      </c>
      <c r="AB34" s="152">
        <f t="shared" si="7"/>
        <v>0</v>
      </c>
      <c r="AC34" s="152">
        <f t="shared" si="7"/>
        <v>0</v>
      </c>
      <c r="AD34" s="152">
        <f t="shared" si="7"/>
        <v>0</v>
      </c>
      <c r="AE34" s="152">
        <f t="shared" si="7"/>
        <v>0</v>
      </c>
      <c r="AF34" s="152">
        <f t="shared" si="7"/>
        <v>0</v>
      </c>
    </row>
    <row r="35" spans="1:32" s="115" customFormat="1" ht="25.15" customHeight="1" x14ac:dyDescent="0.2">
      <c r="C35" s="134">
        <v>31</v>
      </c>
      <c r="D35" s="135">
        <v>3241101</v>
      </c>
      <c r="E35" s="136" t="s">
        <v>190</v>
      </c>
      <c r="F35" s="137">
        <v>1</v>
      </c>
      <c r="G35" s="138">
        <v>2</v>
      </c>
      <c r="H35" s="138"/>
      <c r="I35" s="139">
        <f t="shared" si="0"/>
        <v>3</v>
      </c>
      <c r="J35" s="140"/>
      <c r="K35" s="141"/>
      <c r="L35" s="141"/>
      <c r="M35" s="142">
        <f t="shared" si="1"/>
        <v>0</v>
      </c>
      <c r="N35" s="215">
        <v>0.8</v>
      </c>
      <c r="O35" s="144"/>
      <c r="P35" s="144"/>
      <c r="Q35" s="145">
        <f t="shared" si="2"/>
        <v>0.8</v>
      </c>
      <c r="R35" s="219">
        <v>2</v>
      </c>
      <c r="S35" s="147">
        <v>2</v>
      </c>
      <c r="T35" s="147"/>
      <c r="U35" s="148">
        <f t="shared" si="3"/>
        <v>4</v>
      </c>
      <c r="V35" s="149">
        <f t="shared" si="4"/>
        <v>3.8</v>
      </c>
      <c r="W35" s="150"/>
      <c r="X35" s="150">
        <f t="shared" si="5"/>
        <v>4</v>
      </c>
      <c r="Y35" s="150">
        <f t="shared" si="5"/>
        <v>0</v>
      </c>
      <c r="Z35" s="151">
        <f t="shared" si="5"/>
        <v>7.8</v>
      </c>
      <c r="AB35" s="152">
        <f t="shared" si="7"/>
        <v>380</v>
      </c>
      <c r="AC35" s="152">
        <f t="shared" si="7"/>
        <v>0</v>
      </c>
      <c r="AD35" s="152">
        <f t="shared" si="7"/>
        <v>400</v>
      </c>
      <c r="AE35" s="152">
        <f t="shared" si="7"/>
        <v>0</v>
      </c>
      <c r="AF35" s="152">
        <f t="shared" si="7"/>
        <v>780</v>
      </c>
    </row>
    <row r="36" spans="1:32" s="115" customFormat="1" ht="25.15" customHeight="1" x14ac:dyDescent="0.2">
      <c r="C36" s="134">
        <v>32</v>
      </c>
      <c r="D36" s="135">
        <v>3241102</v>
      </c>
      <c r="E36" s="136" t="s">
        <v>191</v>
      </c>
      <c r="F36" s="137"/>
      <c r="G36" s="138"/>
      <c r="H36" s="138"/>
      <c r="I36" s="139">
        <f t="shared" si="0"/>
        <v>0</v>
      </c>
      <c r="J36" s="140"/>
      <c r="K36" s="141"/>
      <c r="L36" s="141"/>
      <c r="M36" s="142">
        <f t="shared" si="1"/>
        <v>0</v>
      </c>
      <c r="N36" s="143">
        <v>0</v>
      </c>
      <c r="O36" s="144"/>
      <c r="P36" s="144"/>
      <c r="Q36" s="145">
        <f t="shared" si="2"/>
        <v>0</v>
      </c>
      <c r="R36" s="146"/>
      <c r="S36" s="147"/>
      <c r="T36" s="147"/>
      <c r="U36" s="148">
        <f t="shared" si="3"/>
        <v>0</v>
      </c>
      <c r="V36" s="149">
        <f t="shared" si="4"/>
        <v>0</v>
      </c>
      <c r="W36" s="150"/>
      <c r="X36" s="150">
        <f t="shared" si="5"/>
        <v>0</v>
      </c>
      <c r="Y36" s="150">
        <f t="shared" si="5"/>
        <v>0</v>
      </c>
      <c r="Z36" s="151">
        <f t="shared" si="5"/>
        <v>0</v>
      </c>
      <c r="AB36" s="152">
        <f t="shared" si="7"/>
        <v>0</v>
      </c>
      <c r="AC36" s="152">
        <f t="shared" si="7"/>
        <v>0</v>
      </c>
      <c r="AD36" s="152">
        <f t="shared" si="7"/>
        <v>0</v>
      </c>
      <c r="AE36" s="152">
        <f t="shared" si="7"/>
        <v>0</v>
      </c>
      <c r="AF36" s="152">
        <f t="shared" si="7"/>
        <v>0</v>
      </c>
    </row>
    <row r="37" spans="1:32" s="115" customFormat="1" ht="25.15" customHeight="1" x14ac:dyDescent="0.2">
      <c r="C37" s="134">
        <v>33</v>
      </c>
      <c r="D37" s="135">
        <v>3253103</v>
      </c>
      <c r="E37" s="136" t="s">
        <v>192</v>
      </c>
      <c r="F37" s="137">
        <v>1</v>
      </c>
      <c r="G37" s="138">
        <v>7</v>
      </c>
      <c r="H37" s="138"/>
      <c r="I37" s="139">
        <f t="shared" si="0"/>
        <v>8</v>
      </c>
      <c r="J37" s="140"/>
      <c r="K37" s="141"/>
      <c r="L37" s="141"/>
      <c r="M37" s="142">
        <f t="shared" si="1"/>
        <v>0</v>
      </c>
      <c r="N37" s="143">
        <v>0</v>
      </c>
      <c r="O37" s="144"/>
      <c r="P37" s="144"/>
      <c r="Q37" s="145">
        <f t="shared" ref="Q37:Q54" si="8">SUM(N37:P37)</f>
        <v>0</v>
      </c>
      <c r="R37" s="146"/>
      <c r="S37" s="147">
        <v>3.5</v>
      </c>
      <c r="T37" s="147"/>
      <c r="U37" s="155">
        <f t="shared" si="3"/>
        <v>3.5</v>
      </c>
      <c r="V37" s="149">
        <f t="shared" ref="V37:V54" si="9">F37+J37+N37+R37</f>
        <v>1</v>
      </c>
      <c r="W37" s="150"/>
      <c r="X37" s="150">
        <f t="shared" ref="X37:Z54" si="10">G37+K37+O37+S37</f>
        <v>10.5</v>
      </c>
      <c r="Y37" s="150">
        <f t="shared" si="10"/>
        <v>0</v>
      </c>
      <c r="Z37" s="151">
        <f t="shared" si="10"/>
        <v>11.5</v>
      </c>
      <c r="AB37" s="152">
        <f t="shared" si="7"/>
        <v>100</v>
      </c>
      <c r="AC37" s="152">
        <f t="shared" si="7"/>
        <v>0</v>
      </c>
      <c r="AD37" s="152">
        <f t="shared" si="7"/>
        <v>1050</v>
      </c>
      <c r="AE37" s="152">
        <f t="shared" si="7"/>
        <v>0</v>
      </c>
      <c r="AF37" s="152">
        <f t="shared" si="7"/>
        <v>1150</v>
      </c>
    </row>
    <row r="38" spans="1:32" s="115" customFormat="1" ht="25.15" customHeight="1" x14ac:dyDescent="0.2">
      <c r="C38" s="134">
        <v>34</v>
      </c>
      <c r="D38" s="135">
        <v>3255101</v>
      </c>
      <c r="E38" s="136" t="s">
        <v>193</v>
      </c>
      <c r="F38" s="137">
        <v>1</v>
      </c>
      <c r="G38" s="138">
        <v>2</v>
      </c>
      <c r="H38" s="138"/>
      <c r="I38" s="139">
        <f t="shared" si="0"/>
        <v>3</v>
      </c>
      <c r="J38" s="140"/>
      <c r="K38" s="141"/>
      <c r="L38" s="141"/>
      <c r="M38" s="142">
        <f t="shared" si="1"/>
        <v>0</v>
      </c>
      <c r="N38" s="143">
        <v>25</v>
      </c>
      <c r="O38" s="144"/>
      <c r="P38" s="144"/>
      <c r="Q38" s="145">
        <f t="shared" si="8"/>
        <v>25</v>
      </c>
      <c r="R38" s="146">
        <v>10</v>
      </c>
      <c r="S38" s="147"/>
      <c r="T38" s="147"/>
      <c r="U38" s="155">
        <f t="shared" si="3"/>
        <v>10</v>
      </c>
      <c r="V38" s="149">
        <f t="shared" si="9"/>
        <v>36</v>
      </c>
      <c r="W38" s="150"/>
      <c r="X38" s="150">
        <f t="shared" si="10"/>
        <v>2</v>
      </c>
      <c r="Y38" s="150">
        <f t="shared" si="10"/>
        <v>0</v>
      </c>
      <c r="Z38" s="151">
        <f t="shared" si="10"/>
        <v>38</v>
      </c>
      <c r="AB38" s="152">
        <f t="shared" si="7"/>
        <v>3600</v>
      </c>
      <c r="AC38" s="152">
        <f t="shared" si="7"/>
        <v>0</v>
      </c>
      <c r="AD38" s="152">
        <f t="shared" si="7"/>
        <v>200</v>
      </c>
      <c r="AE38" s="152">
        <f t="shared" si="7"/>
        <v>0</v>
      </c>
      <c r="AF38" s="152">
        <f t="shared" si="7"/>
        <v>3800</v>
      </c>
    </row>
    <row r="39" spans="1:32" s="115" customFormat="1" ht="25.15" customHeight="1" x14ac:dyDescent="0.2">
      <c r="C39" s="134">
        <v>35</v>
      </c>
      <c r="D39" s="135">
        <v>3255104</v>
      </c>
      <c r="E39" s="136" t="s">
        <v>194</v>
      </c>
      <c r="F39" s="137">
        <v>0.2</v>
      </c>
      <c r="G39" s="138"/>
      <c r="H39" s="138"/>
      <c r="I39" s="139">
        <f t="shared" si="0"/>
        <v>0.2</v>
      </c>
      <c r="J39" s="140">
        <v>0.4</v>
      </c>
      <c r="K39" s="141"/>
      <c r="L39" s="141"/>
      <c r="M39" s="142">
        <f t="shared" si="1"/>
        <v>0.4</v>
      </c>
      <c r="N39" s="143">
        <v>0.1</v>
      </c>
      <c r="O39" s="144"/>
      <c r="P39" s="144"/>
      <c r="Q39" s="145">
        <f t="shared" si="8"/>
        <v>0.1</v>
      </c>
      <c r="R39" s="146">
        <v>0.1</v>
      </c>
      <c r="S39" s="147">
        <v>0.2</v>
      </c>
      <c r="T39" s="147"/>
      <c r="U39" s="155">
        <f t="shared" si="3"/>
        <v>0.30000000000000004</v>
      </c>
      <c r="V39" s="149">
        <f t="shared" si="9"/>
        <v>0.8</v>
      </c>
      <c r="W39" s="150"/>
      <c r="X39" s="150">
        <f t="shared" si="10"/>
        <v>0.2</v>
      </c>
      <c r="Y39" s="150">
        <f t="shared" si="10"/>
        <v>0</v>
      </c>
      <c r="Z39" s="151">
        <f t="shared" si="10"/>
        <v>1</v>
      </c>
      <c r="AB39" s="152">
        <f t="shared" si="7"/>
        <v>80</v>
      </c>
      <c r="AC39" s="152">
        <f t="shared" si="7"/>
        <v>0</v>
      </c>
      <c r="AD39" s="152">
        <f t="shared" si="7"/>
        <v>20</v>
      </c>
      <c r="AE39" s="152">
        <f t="shared" si="7"/>
        <v>0</v>
      </c>
      <c r="AF39" s="152">
        <f t="shared" si="7"/>
        <v>100</v>
      </c>
    </row>
    <row r="40" spans="1:32" s="115" customFormat="1" ht="25.15" customHeight="1" x14ac:dyDescent="0.2">
      <c r="C40" s="134">
        <v>36</v>
      </c>
      <c r="D40" s="135">
        <v>3255105</v>
      </c>
      <c r="E40" s="136" t="s">
        <v>195</v>
      </c>
      <c r="F40" s="137">
        <v>2.2999999999999998</v>
      </c>
      <c r="G40" s="138">
        <v>8</v>
      </c>
      <c r="H40" s="138"/>
      <c r="I40" s="139">
        <f t="shared" si="0"/>
        <v>10.3</v>
      </c>
      <c r="J40" s="140">
        <v>2.4</v>
      </c>
      <c r="K40" s="141"/>
      <c r="L40" s="141"/>
      <c r="M40" s="142">
        <f t="shared" si="1"/>
        <v>2.4</v>
      </c>
      <c r="N40" s="143">
        <v>2</v>
      </c>
      <c r="O40" s="144"/>
      <c r="P40" s="144"/>
      <c r="Q40" s="145">
        <f t="shared" si="8"/>
        <v>2</v>
      </c>
      <c r="R40" s="146">
        <v>2</v>
      </c>
      <c r="S40" s="147">
        <v>3</v>
      </c>
      <c r="T40" s="147"/>
      <c r="U40" s="155">
        <f t="shared" si="3"/>
        <v>5</v>
      </c>
      <c r="V40" s="149">
        <f t="shared" si="9"/>
        <v>8.6999999999999993</v>
      </c>
      <c r="W40" s="150"/>
      <c r="X40" s="150">
        <f t="shared" si="10"/>
        <v>11</v>
      </c>
      <c r="Y40" s="150">
        <f t="shared" si="10"/>
        <v>0</v>
      </c>
      <c r="Z40" s="151">
        <f t="shared" si="10"/>
        <v>19.700000000000003</v>
      </c>
      <c r="AB40" s="152">
        <f t="shared" si="7"/>
        <v>869.99999999999989</v>
      </c>
      <c r="AC40" s="152">
        <f t="shared" si="7"/>
        <v>0</v>
      </c>
      <c r="AD40" s="152">
        <f t="shared" si="7"/>
        <v>1100</v>
      </c>
      <c r="AE40" s="152">
        <f t="shared" si="7"/>
        <v>0</v>
      </c>
      <c r="AF40" s="152">
        <f t="shared" si="7"/>
        <v>1970.0000000000002</v>
      </c>
    </row>
    <row r="41" spans="1:32" s="115" customFormat="1" ht="25.15" customHeight="1" x14ac:dyDescent="0.2">
      <c r="C41" s="134">
        <v>37</v>
      </c>
      <c r="D41" s="135">
        <v>3256101</v>
      </c>
      <c r="E41" s="136" t="s">
        <v>196</v>
      </c>
      <c r="F41" s="137"/>
      <c r="G41" s="138"/>
      <c r="H41" s="138"/>
      <c r="I41" s="139">
        <f t="shared" si="0"/>
        <v>0</v>
      </c>
      <c r="J41" s="140"/>
      <c r="K41" s="141"/>
      <c r="L41" s="141"/>
      <c r="M41" s="142">
        <f t="shared" si="1"/>
        <v>0</v>
      </c>
      <c r="N41" s="143">
        <v>2</v>
      </c>
      <c r="O41" s="144"/>
      <c r="P41" s="144"/>
      <c r="Q41" s="145">
        <f t="shared" si="8"/>
        <v>2</v>
      </c>
      <c r="R41" s="146">
        <v>2</v>
      </c>
      <c r="S41" s="147">
        <v>3</v>
      </c>
      <c r="T41" s="147"/>
      <c r="U41" s="155">
        <f t="shared" si="3"/>
        <v>5</v>
      </c>
      <c r="V41" s="149">
        <f t="shared" si="9"/>
        <v>4</v>
      </c>
      <c r="W41" s="150"/>
      <c r="X41" s="150">
        <f t="shared" si="10"/>
        <v>3</v>
      </c>
      <c r="Y41" s="150">
        <f t="shared" si="10"/>
        <v>0</v>
      </c>
      <c r="Z41" s="151">
        <f t="shared" si="10"/>
        <v>7</v>
      </c>
      <c r="AB41" s="152">
        <f t="shared" si="7"/>
        <v>400</v>
      </c>
      <c r="AC41" s="152">
        <f t="shared" si="7"/>
        <v>0</v>
      </c>
      <c r="AD41" s="152">
        <f t="shared" si="7"/>
        <v>300</v>
      </c>
      <c r="AE41" s="152">
        <f t="shared" si="7"/>
        <v>0</v>
      </c>
      <c r="AF41" s="152">
        <f t="shared" si="7"/>
        <v>700</v>
      </c>
    </row>
    <row r="42" spans="1:32" s="115" customFormat="1" ht="25.15" customHeight="1" x14ac:dyDescent="0.2">
      <c r="C42" s="134">
        <v>38</v>
      </c>
      <c r="D42" s="135">
        <v>3257301</v>
      </c>
      <c r="E42" s="136" t="s">
        <v>197</v>
      </c>
      <c r="F42" s="137">
        <v>2</v>
      </c>
      <c r="G42" s="138">
        <v>10</v>
      </c>
      <c r="H42" s="138"/>
      <c r="I42" s="139">
        <f t="shared" si="0"/>
        <v>12</v>
      </c>
      <c r="J42" s="140"/>
      <c r="K42" s="141"/>
      <c r="L42" s="141"/>
      <c r="M42" s="142">
        <f t="shared" si="1"/>
        <v>0</v>
      </c>
      <c r="N42" s="215">
        <v>8</v>
      </c>
      <c r="O42" s="144"/>
      <c r="P42" s="144"/>
      <c r="Q42" s="145">
        <f t="shared" si="8"/>
        <v>8</v>
      </c>
      <c r="R42" s="146">
        <v>2</v>
      </c>
      <c r="S42" s="147">
        <v>6</v>
      </c>
      <c r="T42" s="147"/>
      <c r="U42" s="155">
        <f t="shared" si="3"/>
        <v>8</v>
      </c>
      <c r="V42" s="149">
        <f t="shared" si="9"/>
        <v>12</v>
      </c>
      <c r="W42" s="150"/>
      <c r="X42" s="150">
        <f t="shared" si="10"/>
        <v>16</v>
      </c>
      <c r="Y42" s="150">
        <f t="shared" si="10"/>
        <v>0</v>
      </c>
      <c r="Z42" s="151">
        <f t="shared" si="10"/>
        <v>28</v>
      </c>
      <c r="AB42" s="152">
        <f t="shared" si="7"/>
        <v>1200</v>
      </c>
      <c r="AC42" s="152">
        <f t="shared" si="7"/>
        <v>0</v>
      </c>
      <c r="AD42" s="152">
        <f t="shared" si="7"/>
        <v>1600</v>
      </c>
      <c r="AE42" s="152">
        <f t="shared" si="7"/>
        <v>0</v>
      </c>
      <c r="AF42" s="152">
        <f t="shared" si="7"/>
        <v>2800</v>
      </c>
    </row>
    <row r="43" spans="1:32" s="115" customFormat="1" ht="25.15" customHeight="1" x14ac:dyDescent="0.2">
      <c r="C43" s="134">
        <v>39</v>
      </c>
      <c r="D43" s="135">
        <v>3258102</v>
      </c>
      <c r="E43" s="136" t="s">
        <v>198</v>
      </c>
      <c r="F43" s="137">
        <v>1.7</v>
      </c>
      <c r="G43" s="138">
        <v>10</v>
      </c>
      <c r="H43" s="138"/>
      <c r="I43" s="139">
        <f t="shared" si="0"/>
        <v>11.7</v>
      </c>
      <c r="J43" s="215">
        <v>3.5</v>
      </c>
      <c r="K43" s="141"/>
      <c r="L43" s="141"/>
      <c r="M43" s="142">
        <f t="shared" si="1"/>
        <v>3.5</v>
      </c>
      <c r="N43" s="215">
        <v>1.7</v>
      </c>
      <c r="O43" s="144"/>
      <c r="P43" s="144"/>
      <c r="Q43" s="145">
        <f t="shared" si="8"/>
        <v>1.7</v>
      </c>
      <c r="R43" s="215">
        <v>1.7</v>
      </c>
      <c r="S43" s="216">
        <v>10</v>
      </c>
      <c r="T43" s="216"/>
      <c r="U43" s="217">
        <f t="shared" si="3"/>
        <v>11.7</v>
      </c>
      <c r="V43" s="149">
        <f t="shared" si="9"/>
        <v>8.6</v>
      </c>
      <c r="W43" s="150"/>
      <c r="X43" s="150">
        <f t="shared" si="10"/>
        <v>20</v>
      </c>
      <c r="Y43" s="150">
        <f t="shared" si="10"/>
        <v>0</v>
      </c>
      <c r="Z43" s="151">
        <f t="shared" si="10"/>
        <v>28.599999999999998</v>
      </c>
      <c r="AB43" s="152">
        <f t="shared" si="7"/>
        <v>860</v>
      </c>
      <c r="AC43" s="152">
        <f t="shared" si="7"/>
        <v>0</v>
      </c>
      <c r="AD43" s="152">
        <f t="shared" si="7"/>
        <v>2000</v>
      </c>
      <c r="AE43" s="152">
        <f t="shared" si="7"/>
        <v>0</v>
      </c>
      <c r="AF43" s="152">
        <f t="shared" si="7"/>
        <v>2860</v>
      </c>
    </row>
    <row r="44" spans="1:32" s="115" customFormat="1" ht="25.15" customHeight="1" x14ac:dyDescent="0.2">
      <c r="C44" s="134">
        <v>40</v>
      </c>
      <c r="D44" s="135">
        <v>3258103</v>
      </c>
      <c r="E44" s="136" t="s">
        <v>199</v>
      </c>
      <c r="F44" s="137">
        <v>30</v>
      </c>
      <c r="G44" s="138">
        <v>20</v>
      </c>
      <c r="H44" s="138"/>
      <c r="I44" s="139">
        <f t="shared" si="0"/>
        <v>50</v>
      </c>
      <c r="J44" s="140">
        <v>25</v>
      </c>
      <c r="K44" s="141"/>
      <c r="L44" s="141"/>
      <c r="M44" s="142">
        <f t="shared" si="1"/>
        <v>25</v>
      </c>
      <c r="N44" s="143">
        <v>10</v>
      </c>
      <c r="O44" s="144">
        <v>20</v>
      </c>
      <c r="P44" s="144"/>
      <c r="Q44" s="145">
        <f t="shared" si="8"/>
        <v>30</v>
      </c>
      <c r="R44" s="215">
        <v>17.3</v>
      </c>
      <c r="S44" s="216">
        <v>26</v>
      </c>
      <c r="T44" s="216"/>
      <c r="U44" s="217">
        <f t="shared" si="3"/>
        <v>43.3</v>
      </c>
      <c r="V44" s="149">
        <f t="shared" si="9"/>
        <v>82.3</v>
      </c>
      <c r="W44" s="150"/>
      <c r="X44" s="150">
        <f t="shared" si="10"/>
        <v>66</v>
      </c>
      <c r="Y44" s="150">
        <f t="shared" si="10"/>
        <v>0</v>
      </c>
      <c r="Z44" s="151">
        <f t="shared" si="10"/>
        <v>148.30000000000001</v>
      </c>
      <c r="AB44" s="152">
        <f t="shared" si="7"/>
        <v>8230</v>
      </c>
      <c r="AC44" s="152">
        <f t="shared" si="7"/>
        <v>0</v>
      </c>
      <c r="AD44" s="152">
        <f t="shared" si="7"/>
        <v>6600</v>
      </c>
      <c r="AE44" s="152">
        <f t="shared" si="7"/>
        <v>0</v>
      </c>
      <c r="AF44" s="152">
        <f t="shared" si="7"/>
        <v>14830.000000000002</v>
      </c>
    </row>
    <row r="45" spans="1:32" s="115" customFormat="1" ht="25.15" customHeight="1" x14ac:dyDescent="0.25">
      <c r="A45" s="115">
        <v>17.79</v>
      </c>
      <c r="B45" s="115">
        <v>110.21</v>
      </c>
      <c r="C45" s="134">
        <v>41</v>
      </c>
      <c r="D45" s="135">
        <v>3258104</v>
      </c>
      <c r="E45" s="136" t="s">
        <v>200</v>
      </c>
      <c r="F45" s="137">
        <v>4</v>
      </c>
      <c r="G45" s="138">
        <v>20</v>
      </c>
      <c r="H45" s="138"/>
      <c r="I45" s="139">
        <f t="shared" si="0"/>
        <v>24</v>
      </c>
      <c r="J45" s="218">
        <v>17</v>
      </c>
      <c r="K45" s="141"/>
      <c r="L45" s="141"/>
      <c r="M45" s="142">
        <f t="shared" si="1"/>
        <v>17</v>
      </c>
      <c r="N45" s="218">
        <v>3.5</v>
      </c>
      <c r="O45" s="144"/>
      <c r="P45" s="144"/>
      <c r="Q45" s="145">
        <f t="shared" si="8"/>
        <v>3.5</v>
      </c>
      <c r="R45" s="215">
        <v>8</v>
      </c>
      <c r="S45" s="216">
        <v>16</v>
      </c>
      <c r="T45" s="216"/>
      <c r="U45" s="217">
        <f t="shared" si="3"/>
        <v>24</v>
      </c>
      <c r="V45" s="149">
        <f t="shared" si="9"/>
        <v>32.5</v>
      </c>
      <c r="W45" s="150"/>
      <c r="X45" s="150">
        <f t="shared" si="10"/>
        <v>36</v>
      </c>
      <c r="Y45" s="150">
        <f t="shared" si="10"/>
        <v>0</v>
      </c>
      <c r="Z45" s="153">
        <f t="shared" si="10"/>
        <v>68.5</v>
      </c>
      <c r="AA45" s="156"/>
      <c r="AB45" s="152">
        <f t="shared" si="7"/>
        <v>3250</v>
      </c>
      <c r="AC45" s="152">
        <f t="shared" si="7"/>
        <v>0</v>
      </c>
      <c r="AD45" s="152">
        <f t="shared" si="7"/>
        <v>3600</v>
      </c>
      <c r="AE45" s="152">
        <f t="shared" si="7"/>
        <v>0</v>
      </c>
      <c r="AF45" s="152">
        <f t="shared" si="7"/>
        <v>6850</v>
      </c>
    </row>
    <row r="46" spans="1:32" s="115" customFormat="1" ht="25.15" customHeight="1" x14ac:dyDescent="0.2">
      <c r="C46" s="134">
        <v>42</v>
      </c>
      <c r="D46" s="157">
        <v>3255102</v>
      </c>
      <c r="E46" s="136" t="s">
        <v>201</v>
      </c>
      <c r="F46" s="137">
        <v>5</v>
      </c>
      <c r="G46" s="138">
        <v>15</v>
      </c>
      <c r="H46" s="138"/>
      <c r="I46" s="139">
        <f t="shared" si="0"/>
        <v>20</v>
      </c>
      <c r="J46" s="140"/>
      <c r="K46" s="141"/>
      <c r="L46" s="141"/>
      <c r="M46" s="142">
        <f t="shared" si="1"/>
        <v>0</v>
      </c>
      <c r="N46" s="143">
        <v>0</v>
      </c>
      <c r="O46" s="144"/>
      <c r="P46" s="144"/>
      <c r="Q46" s="145">
        <f t="shared" si="8"/>
        <v>0</v>
      </c>
      <c r="R46" s="146">
        <v>1</v>
      </c>
      <c r="S46" s="147">
        <v>2</v>
      </c>
      <c r="T46" s="147"/>
      <c r="U46" s="155">
        <f t="shared" si="3"/>
        <v>3</v>
      </c>
      <c r="V46" s="149">
        <f t="shared" si="9"/>
        <v>6</v>
      </c>
      <c r="W46" s="150"/>
      <c r="X46" s="150">
        <f t="shared" si="10"/>
        <v>17</v>
      </c>
      <c r="Y46" s="150">
        <f t="shared" si="10"/>
        <v>0</v>
      </c>
      <c r="Z46" s="151">
        <f t="shared" si="10"/>
        <v>23</v>
      </c>
      <c r="AB46" s="152">
        <f t="shared" si="7"/>
        <v>600</v>
      </c>
      <c r="AC46" s="152">
        <f t="shared" si="7"/>
        <v>0</v>
      </c>
      <c r="AD46" s="152">
        <f t="shared" si="7"/>
        <v>1700</v>
      </c>
      <c r="AE46" s="152">
        <f t="shared" si="7"/>
        <v>0</v>
      </c>
      <c r="AF46" s="152">
        <f t="shared" si="7"/>
        <v>2300</v>
      </c>
    </row>
    <row r="47" spans="1:32" s="115" customFormat="1" ht="25.15" customHeight="1" x14ac:dyDescent="0.2">
      <c r="C47" s="134">
        <v>43</v>
      </c>
      <c r="D47" s="135">
        <v>3211111</v>
      </c>
      <c r="E47" s="136" t="s">
        <v>202</v>
      </c>
      <c r="F47" s="215">
        <v>70</v>
      </c>
      <c r="G47" s="138">
        <v>20</v>
      </c>
      <c r="H47" s="138"/>
      <c r="I47" s="139">
        <f t="shared" si="0"/>
        <v>90</v>
      </c>
      <c r="J47" s="140">
        <v>3</v>
      </c>
      <c r="K47" s="141"/>
      <c r="L47" s="141"/>
      <c r="M47" s="142">
        <f t="shared" si="1"/>
        <v>3</v>
      </c>
      <c r="N47" s="143">
        <v>5</v>
      </c>
      <c r="O47" s="144"/>
      <c r="P47" s="144"/>
      <c r="Q47" s="145">
        <f t="shared" si="8"/>
        <v>5</v>
      </c>
      <c r="R47" s="146">
        <v>25</v>
      </c>
      <c r="S47" s="147"/>
      <c r="T47" s="147"/>
      <c r="U47" s="155">
        <f t="shared" si="3"/>
        <v>25</v>
      </c>
      <c r="V47" s="149">
        <f t="shared" si="9"/>
        <v>103</v>
      </c>
      <c r="W47" s="150"/>
      <c r="X47" s="150">
        <f t="shared" si="10"/>
        <v>20</v>
      </c>
      <c r="Y47" s="150">
        <f t="shared" si="10"/>
        <v>0</v>
      </c>
      <c r="Z47" s="151">
        <f t="shared" si="10"/>
        <v>123</v>
      </c>
      <c r="AB47" s="152">
        <f t="shared" si="7"/>
        <v>10300</v>
      </c>
      <c r="AC47" s="152">
        <f t="shared" si="7"/>
        <v>0</v>
      </c>
      <c r="AD47" s="152">
        <f t="shared" si="7"/>
        <v>2000</v>
      </c>
      <c r="AE47" s="152">
        <f t="shared" si="7"/>
        <v>0</v>
      </c>
      <c r="AF47" s="152">
        <f t="shared" si="7"/>
        <v>12300</v>
      </c>
    </row>
    <row r="48" spans="1:32" s="115" customFormat="1" ht="25.15" customHeight="1" x14ac:dyDescent="0.2">
      <c r="C48" s="134">
        <v>44</v>
      </c>
      <c r="D48" s="135">
        <v>3231201</v>
      </c>
      <c r="E48" s="136" t="s">
        <v>203</v>
      </c>
      <c r="F48" s="137"/>
      <c r="G48" s="138">
        <v>20</v>
      </c>
      <c r="H48" s="138"/>
      <c r="I48" s="139">
        <f t="shared" si="0"/>
        <v>20</v>
      </c>
      <c r="J48" s="140"/>
      <c r="K48" s="141"/>
      <c r="L48" s="141"/>
      <c r="M48" s="142">
        <f t="shared" si="1"/>
        <v>0</v>
      </c>
      <c r="N48" s="143">
        <v>0</v>
      </c>
      <c r="O48" s="144"/>
      <c r="P48" s="144"/>
      <c r="Q48" s="145">
        <f t="shared" si="8"/>
        <v>0</v>
      </c>
      <c r="R48" s="146"/>
      <c r="S48" s="147"/>
      <c r="T48" s="147"/>
      <c r="U48" s="155">
        <f t="shared" si="3"/>
        <v>0</v>
      </c>
      <c r="V48" s="149">
        <f t="shared" si="9"/>
        <v>0</v>
      </c>
      <c r="W48" s="150"/>
      <c r="X48" s="150">
        <f t="shared" si="10"/>
        <v>20</v>
      </c>
      <c r="Y48" s="150">
        <f t="shared" si="10"/>
        <v>0</v>
      </c>
      <c r="Z48" s="151">
        <f t="shared" si="10"/>
        <v>20</v>
      </c>
      <c r="AB48" s="152">
        <f t="shared" si="7"/>
        <v>0</v>
      </c>
      <c r="AC48" s="152">
        <f t="shared" si="7"/>
        <v>0</v>
      </c>
      <c r="AD48" s="152">
        <f t="shared" si="7"/>
        <v>2000</v>
      </c>
      <c r="AE48" s="152">
        <f t="shared" si="7"/>
        <v>0</v>
      </c>
      <c r="AF48" s="152">
        <f t="shared" si="7"/>
        <v>2000</v>
      </c>
    </row>
    <row r="49" spans="3:32" s="115" customFormat="1" ht="25.15" customHeight="1" x14ac:dyDescent="0.2">
      <c r="C49" s="134">
        <v>45</v>
      </c>
      <c r="D49" s="135">
        <v>3231101</v>
      </c>
      <c r="E49" s="136" t="s">
        <v>204</v>
      </c>
      <c r="F49" s="137"/>
      <c r="G49" s="138"/>
      <c r="H49" s="138"/>
      <c r="I49" s="139">
        <f t="shared" si="0"/>
        <v>0</v>
      </c>
      <c r="J49" s="140"/>
      <c r="K49" s="141"/>
      <c r="L49" s="141"/>
      <c r="M49" s="142">
        <f t="shared" si="1"/>
        <v>0</v>
      </c>
      <c r="N49" s="143">
        <v>0</v>
      </c>
      <c r="O49" s="144"/>
      <c r="P49" s="144"/>
      <c r="Q49" s="145">
        <f t="shared" si="8"/>
        <v>0</v>
      </c>
      <c r="R49" s="146"/>
      <c r="S49" s="147"/>
      <c r="T49" s="147"/>
      <c r="U49" s="155">
        <f t="shared" si="3"/>
        <v>0</v>
      </c>
      <c r="V49" s="149">
        <f t="shared" si="9"/>
        <v>0</v>
      </c>
      <c r="W49" s="150"/>
      <c r="X49" s="150">
        <f t="shared" si="10"/>
        <v>0</v>
      </c>
      <c r="Y49" s="150">
        <f t="shared" si="10"/>
        <v>0</v>
      </c>
      <c r="Z49" s="151">
        <f t="shared" si="10"/>
        <v>0</v>
      </c>
      <c r="AB49" s="152">
        <f t="shared" si="7"/>
        <v>0</v>
      </c>
      <c r="AC49" s="152">
        <f t="shared" si="7"/>
        <v>0</v>
      </c>
      <c r="AD49" s="152">
        <f t="shared" si="7"/>
        <v>0</v>
      </c>
      <c r="AE49" s="152">
        <f t="shared" si="7"/>
        <v>0</v>
      </c>
      <c r="AF49" s="152">
        <f t="shared" si="7"/>
        <v>0</v>
      </c>
    </row>
    <row r="50" spans="3:32" s="115" customFormat="1" ht="25.15" customHeight="1" x14ac:dyDescent="0.2">
      <c r="C50" s="134">
        <v>46</v>
      </c>
      <c r="D50" s="135">
        <v>3257101</v>
      </c>
      <c r="E50" s="136" t="s">
        <v>205</v>
      </c>
      <c r="F50" s="137">
        <v>100</v>
      </c>
      <c r="G50" s="138">
        <v>50</v>
      </c>
      <c r="H50" s="138"/>
      <c r="I50" s="139">
        <f t="shared" si="0"/>
        <v>150</v>
      </c>
      <c r="J50" s="140"/>
      <c r="K50" s="141"/>
      <c r="L50" s="141"/>
      <c r="M50" s="142">
        <f t="shared" si="1"/>
        <v>0</v>
      </c>
      <c r="N50" s="143">
        <v>0</v>
      </c>
      <c r="O50" s="144"/>
      <c r="P50" s="144"/>
      <c r="Q50" s="145">
        <f t="shared" si="8"/>
        <v>0</v>
      </c>
      <c r="R50" s="146"/>
      <c r="S50" s="147"/>
      <c r="T50" s="147"/>
      <c r="U50" s="155">
        <f t="shared" si="3"/>
        <v>0</v>
      </c>
      <c r="V50" s="149">
        <f t="shared" si="9"/>
        <v>100</v>
      </c>
      <c r="W50" s="150"/>
      <c r="X50" s="150">
        <f t="shared" si="10"/>
        <v>50</v>
      </c>
      <c r="Y50" s="150">
        <f t="shared" si="10"/>
        <v>0</v>
      </c>
      <c r="Z50" s="151">
        <f t="shared" si="10"/>
        <v>150</v>
      </c>
      <c r="AB50" s="152">
        <f t="shared" si="7"/>
        <v>10000</v>
      </c>
      <c r="AC50" s="152">
        <f t="shared" si="7"/>
        <v>0</v>
      </c>
      <c r="AD50" s="152">
        <f t="shared" si="7"/>
        <v>5000</v>
      </c>
      <c r="AE50" s="152">
        <f t="shared" si="7"/>
        <v>0</v>
      </c>
      <c r="AF50" s="152">
        <f t="shared" si="7"/>
        <v>15000</v>
      </c>
    </row>
    <row r="51" spans="3:32" s="115" customFormat="1" ht="25.15" customHeight="1" x14ac:dyDescent="0.2">
      <c r="C51" s="134">
        <v>47</v>
      </c>
      <c r="D51" s="135">
        <v>3257101</v>
      </c>
      <c r="E51" s="136" t="s">
        <v>206</v>
      </c>
      <c r="F51" s="137"/>
      <c r="G51" s="138"/>
      <c r="H51" s="138"/>
      <c r="I51" s="139">
        <f t="shared" si="0"/>
        <v>0</v>
      </c>
      <c r="J51" s="140">
        <v>0</v>
      </c>
      <c r="K51" s="141"/>
      <c r="L51" s="141"/>
      <c r="M51" s="142">
        <f t="shared" si="1"/>
        <v>0</v>
      </c>
      <c r="N51" s="143">
        <v>0</v>
      </c>
      <c r="O51" s="144"/>
      <c r="P51" s="144"/>
      <c r="Q51" s="145">
        <f t="shared" si="8"/>
        <v>0</v>
      </c>
      <c r="R51" s="146"/>
      <c r="S51" s="147"/>
      <c r="T51" s="147"/>
      <c r="U51" s="155">
        <f t="shared" si="3"/>
        <v>0</v>
      </c>
      <c r="V51" s="149">
        <f t="shared" si="9"/>
        <v>0</v>
      </c>
      <c r="W51" s="150"/>
      <c r="X51" s="150">
        <f t="shared" si="10"/>
        <v>0</v>
      </c>
      <c r="Y51" s="150">
        <f t="shared" si="10"/>
        <v>0</v>
      </c>
      <c r="Z51" s="151">
        <f t="shared" si="10"/>
        <v>0</v>
      </c>
      <c r="AB51" s="152">
        <f t="shared" si="7"/>
        <v>0</v>
      </c>
      <c r="AC51" s="152">
        <f t="shared" si="7"/>
        <v>0</v>
      </c>
      <c r="AD51" s="152">
        <f t="shared" si="7"/>
        <v>0</v>
      </c>
      <c r="AE51" s="152">
        <f t="shared" si="7"/>
        <v>0</v>
      </c>
      <c r="AF51" s="152">
        <f t="shared" si="7"/>
        <v>0</v>
      </c>
    </row>
    <row r="52" spans="3:32" s="115" customFormat="1" ht="25.15" customHeight="1" x14ac:dyDescent="0.2">
      <c r="C52" s="134">
        <v>48</v>
      </c>
      <c r="D52" s="135">
        <v>3411101</v>
      </c>
      <c r="E52" s="136" t="s">
        <v>207</v>
      </c>
      <c r="F52" s="137"/>
      <c r="G52" s="138"/>
      <c r="H52" s="138"/>
      <c r="I52" s="139">
        <f t="shared" si="0"/>
        <v>0</v>
      </c>
      <c r="J52" s="140"/>
      <c r="K52" s="141"/>
      <c r="L52" s="141"/>
      <c r="M52" s="142">
        <f t="shared" si="1"/>
        <v>0</v>
      </c>
      <c r="N52" s="143">
        <v>0</v>
      </c>
      <c r="O52" s="144"/>
      <c r="P52" s="144"/>
      <c r="Q52" s="145">
        <f t="shared" si="8"/>
        <v>0</v>
      </c>
      <c r="R52" s="146"/>
      <c r="S52" s="147"/>
      <c r="T52" s="147"/>
      <c r="U52" s="148">
        <f t="shared" si="3"/>
        <v>0</v>
      </c>
      <c r="V52" s="149">
        <f t="shared" si="9"/>
        <v>0</v>
      </c>
      <c r="W52" s="150"/>
      <c r="X52" s="150">
        <f t="shared" si="10"/>
        <v>0</v>
      </c>
      <c r="Y52" s="150">
        <f t="shared" si="10"/>
        <v>0</v>
      </c>
      <c r="Z52" s="151">
        <f t="shared" si="10"/>
        <v>0</v>
      </c>
      <c r="AB52" s="152">
        <f t="shared" si="7"/>
        <v>0</v>
      </c>
      <c r="AC52" s="152">
        <f t="shared" si="7"/>
        <v>0</v>
      </c>
      <c r="AD52" s="152">
        <f t="shared" si="7"/>
        <v>0</v>
      </c>
      <c r="AE52" s="152">
        <f t="shared" si="7"/>
        <v>0</v>
      </c>
      <c r="AF52" s="152">
        <f t="shared" si="7"/>
        <v>0</v>
      </c>
    </row>
    <row r="53" spans="3:32" s="115" customFormat="1" ht="25.15" customHeight="1" x14ac:dyDescent="0.2">
      <c r="C53" s="134">
        <v>49</v>
      </c>
      <c r="D53" s="135">
        <v>3821117</v>
      </c>
      <c r="E53" s="136" t="s">
        <v>208</v>
      </c>
      <c r="F53" s="137"/>
      <c r="G53" s="138"/>
      <c r="H53" s="138"/>
      <c r="I53" s="139">
        <f t="shared" si="0"/>
        <v>0</v>
      </c>
      <c r="J53" s="140"/>
      <c r="K53" s="141"/>
      <c r="L53" s="141"/>
      <c r="M53" s="142">
        <f t="shared" si="1"/>
        <v>0</v>
      </c>
      <c r="N53" s="143">
        <v>0</v>
      </c>
      <c r="O53" s="144"/>
      <c r="P53" s="144"/>
      <c r="Q53" s="145">
        <f t="shared" si="8"/>
        <v>0</v>
      </c>
      <c r="R53" s="146"/>
      <c r="S53" s="147"/>
      <c r="T53" s="147"/>
      <c r="U53" s="148">
        <f t="shared" si="3"/>
        <v>0</v>
      </c>
      <c r="V53" s="149">
        <f t="shared" si="9"/>
        <v>0</v>
      </c>
      <c r="W53" s="150"/>
      <c r="X53" s="150">
        <f t="shared" si="10"/>
        <v>0</v>
      </c>
      <c r="Y53" s="150">
        <f t="shared" si="10"/>
        <v>0</v>
      </c>
      <c r="Z53" s="151">
        <f t="shared" si="10"/>
        <v>0</v>
      </c>
      <c r="AB53" s="152">
        <f t="shared" si="7"/>
        <v>0</v>
      </c>
      <c r="AC53" s="152">
        <f t="shared" si="7"/>
        <v>0</v>
      </c>
      <c r="AD53" s="152">
        <f t="shared" si="7"/>
        <v>0</v>
      </c>
      <c r="AE53" s="152">
        <f t="shared" si="7"/>
        <v>0</v>
      </c>
      <c r="AF53" s="152">
        <f t="shared" si="7"/>
        <v>0</v>
      </c>
    </row>
    <row r="54" spans="3:32" s="115" customFormat="1" ht="25.15" customHeight="1" x14ac:dyDescent="0.2">
      <c r="C54" s="134">
        <v>50</v>
      </c>
      <c r="D54" s="135">
        <v>3257103</v>
      </c>
      <c r="E54" s="136" t="s">
        <v>209</v>
      </c>
      <c r="F54" s="137"/>
      <c r="G54" s="138"/>
      <c r="H54" s="138"/>
      <c r="I54" s="139">
        <f t="shared" si="0"/>
        <v>0</v>
      </c>
      <c r="J54" s="140"/>
      <c r="K54" s="141"/>
      <c r="L54" s="141"/>
      <c r="M54" s="142">
        <f t="shared" si="1"/>
        <v>0</v>
      </c>
      <c r="N54" s="143">
        <v>0</v>
      </c>
      <c r="O54" s="144"/>
      <c r="P54" s="144"/>
      <c r="Q54" s="145">
        <f t="shared" si="8"/>
        <v>0</v>
      </c>
      <c r="R54" s="146"/>
      <c r="S54" s="147"/>
      <c r="T54" s="147"/>
      <c r="U54" s="148">
        <f t="shared" si="3"/>
        <v>0</v>
      </c>
      <c r="V54" s="149">
        <f t="shared" si="9"/>
        <v>0</v>
      </c>
      <c r="W54" s="150"/>
      <c r="X54" s="150">
        <f t="shared" si="10"/>
        <v>0</v>
      </c>
      <c r="Y54" s="150">
        <f t="shared" si="10"/>
        <v>0</v>
      </c>
      <c r="Z54" s="151">
        <f t="shared" si="10"/>
        <v>0</v>
      </c>
      <c r="AB54" s="152">
        <f t="shared" si="7"/>
        <v>0</v>
      </c>
      <c r="AC54" s="152">
        <f t="shared" si="7"/>
        <v>0</v>
      </c>
      <c r="AD54" s="152">
        <f t="shared" si="7"/>
        <v>0</v>
      </c>
      <c r="AE54" s="152">
        <f t="shared" si="7"/>
        <v>0</v>
      </c>
      <c r="AF54" s="152">
        <f t="shared" si="7"/>
        <v>0</v>
      </c>
    </row>
    <row r="55" spans="3:32" s="115" customFormat="1" ht="25.15" customHeight="1" x14ac:dyDescent="0.2">
      <c r="C55" s="134"/>
      <c r="D55" s="135"/>
      <c r="E55" s="158" t="s">
        <v>210</v>
      </c>
      <c r="F55" s="159">
        <f t="shared" ref="F55:V55" si="11">SUM(F5:F54)</f>
        <v>261.8</v>
      </c>
      <c r="G55" s="160">
        <f t="shared" si="11"/>
        <v>249</v>
      </c>
      <c r="H55" s="160">
        <f t="shared" si="11"/>
        <v>0</v>
      </c>
      <c r="I55" s="161">
        <f t="shared" si="11"/>
        <v>510.8</v>
      </c>
      <c r="J55" s="159">
        <f t="shared" si="11"/>
        <v>62.1</v>
      </c>
      <c r="K55" s="160">
        <f t="shared" si="11"/>
        <v>0</v>
      </c>
      <c r="L55" s="160">
        <f t="shared" si="11"/>
        <v>0</v>
      </c>
      <c r="M55" s="161">
        <f t="shared" si="11"/>
        <v>62.1</v>
      </c>
      <c r="N55" s="159">
        <f>SUM(N5:N54)</f>
        <v>100.2</v>
      </c>
      <c r="O55" s="160">
        <f t="shared" si="11"/>
        <v>20</v>
      </c>
      <c r="P55" s="160">
        <f t="shared" si="11"/>
        <v>0</v>
      </c>
      <c r="Q55" s="161">
        <f t="shared" si="11"/>
        <v>120.2</v>
      </c>
      <c r="R55" s="159">
        <f t="shared" si="11"/>
        <v>83.9</v>
      </c>
      <c r="S55" s="160">
        <f t="shared" si="11"/>
        <v>103.30000000000001</v>
      </c>
      <c r="T55" s="160">
        <f t="shared" si="11"/>
        <v>0</v>
      </c>
      <c r="U55" s="161">
        <f t="shared" si="11"/>
        <v>187.2</v>
      </c>
      <c r="V55" s="159">
        <f t="shared" si="11"/>
        <v>508</v>
      </c>
      <c r="W55" s="160"/>
      <c r="X55" s="160">
        <f>SUM(X5:X54)</f>
        <v>372.3</v>
      </c>
      <c r="Y55" s="160">
        <f>SUM(Y5:Y54)</f>
        <v>0</v>
      </c>
      <c r="Z55" s="161">
        <f>SUM(Z5:Z54)</f>
        <v>880.3</v>
      </c>
      <c r="AA55" s="162"/>
      <c r="AB55" s="152">
        <f t="shared" si="7"/>
        <v>50800</v>
      </c>
      <c r="AC55" s="152">
        <f t="shared" si="7"/>
        <v>0</v>
      </c>
      <c r="AD55" s="152">
        <f t="shared" si="7"/>
        <v>37230</v>
      </c>
      <c r="AE55" s="152">
        <f t="shared" si="7"/>
        <v>0</v>
      </c>
      <c r="AF55" s="152">
        <f t="shared" si="7"/>
        <v>88030</v>
      </c>
    </row>
    <row r="56" spans="3:32" s="115" customFormat="1" ht="23.45" customHeight="1" x14ac:dyDescent="0.2">
      <c r="C56" s="134"/>
      <c r="D56" s="360" t="s">
        <v>211</v>
      </c>
      <c r="E56" s="361"/>
      <c r="F56" s="163"/>
      <c r="G56" s="164"/>
      <c r="H56" s="164"/>
      <c r="I56" s="165"/>
      <c r="J56" s="163"/>
      <c r="K56" s="164"/>
      <c r="L56" s="164"/>
      <c r="M56" s="165"/>
      <c r="N56" s="163"/>
      <c r="O56" s="164"/>
      <c r="P56" s="164"/>
      <c r="Q56" s="165"/>
      <c r="R56" s="163"/>
      <c r="S56" s="164"/>
      <c r="T56" s="164"/>
      <c r="U56" s="165"/>
      <c r="V56" s="163"/>
      <c r="W56" s="164"/>
      <c r="X56" s="164"/>
      <c r="Y56" s="164"/>
      <c r="Z56" s="165"/>
      <c r="AA56" s="162"/>
      <c r="AB56" s="152">
        <f t="shared" si="7"/>
        <v>0</v>
      </c>
      <c r="AC56" s="152">
        <f t="shared" si="7"/>
        <v>0</v>
      </c>
      <c r="AD56" s="152">
        <f t="shared" si="7"/>
        <v>0</v>
      </c>
      <c r="AE56" s="152">
        <f t="shared" si="7"/>
        <v>0</v>
      </c>
      <c r="AF56" s="152">
        <f t="shared" si="7"/>
        <v>0</v>
      </c>
    </row>
    <row r="57" spans="3:32" s="115" customFormat="1" ht="25.15" customHeight="1" x14ac:dyDescent="0.2">
      <c r="C57" s="134">
        <v>51</v>
      </c>
      <c r="D57" s="135">
        <v>4112202</v>
      </c>
      <c r="E57" s="136" t="s">
        <v>212</v>
      </c>
      <c r="F57" s="137"/>
      <c r="G57" s="138"/>
      <c r="H57" s="138"/>
      <c r="I57" s="139">
        <f>SUM(F57:H57)</f>
        <v>0</v>
      </c>
      <c r="J57" s="140">
        <v>90</v>
      </c>
      <c r="K57" s="141"/>
      <c r="L57" s="141"/>
      <c r="M57" s="142">
        <f>SUM(J57:L57)</f>
        <v>90</v>
      </c>
      <c r="N57" s="143"/>
      <c r="O57" s="144"/>
      <c r="P57" s="144"/>
      <c r="Q57" s="145">
        <f>SUM(N57:P57)</f>
        <v>0</v>
      </c>
      <c r="R57" s="146"/>
      <c r="S57" s="147"/>
      <c r="T57" s="147"/>
      <c r="U57" s="148">
        <f>SUM(R57:T57)</f>
        <v>0</v>
      </c>
      <c r="V57" s="149">
        <f>F57+J57+N57+R57</f>
        <v>90</v>
      </c>
      <c r="W57" s="150"/>
      <c r="X57" s="150">
        <f t="shared" ref="X57:Z61" si="12">G57+K57+O57+S57</f>
        <v>0</v>
      </c>
      <c r="Y57" s="150">
        <f t="shared" si="12"/>
        <v>0</v>
      </c>
      <c r="Z57" s="151">
        <f t="shared" si="12"/>
        <v>90</v>
      </c>
      <c r="AA57" s="162"/>
      <c r="AB57" s="152">
        <f t="shared" si="7"/>
        <v>9000</v>
      </c>
      <c r="AC57" s="152">
        <f t="shared" si="7"/>
        <v>0</v>
      </c>
      <c r="AD57" s="152">
        <f t="shared" si="7"/>
        <v>0</v>
      </c>
      <c r="AE57" s="152">
        <f t="shared" si="7"/>
        <v>0</v>
      </c>
      <c r="AF57" s="152">
        <f t="shared" si="7"/>
        <v>9000</v>
      </c>
    </row>
    <row r="58" spans="3:32" s="115" customFormat="1" ht="25.15" customHeight="1" x14ac:dyDescent="0.2">
      <c r="C58" s="134">
        <v>52</v>
      </c>
      <c r="D58" s="135">
        <v>4112310</v>
      </c>
      <c r="E58" s="136" t="s">
        <v>200</v>
      </c>
      <c r="F58" s="137"/>
      <c r="G58" s="138"/>
      <c r="H58" s="138"/>
      <c r="I58" s="139">
        <f>SUM(F58:H58)</f>
        <v>0</v>
      </c>
      <c r="J58" s="140"/>
      <c r="K58" s="141"/>
      <c r="L58" s="141"/>
      <c r="M58" s="142">
        <f>SUM(J58:L58)</f>
        <v>0</v>
      </c>
      <c r="N58" s="143"/>
      <c r="O58" s="144"/>
      <c r="P58" s="144"/>
      <c r="Q58" s="145">
        <f>SUM(N58:P58)</f>
        <v>0</v>
      </c>
      <c r="R58" s="146"/>
      <c r="S58" s="147"/>
      <c r="T58" s="147"/>
      <c r="U58" s="148">
        <f>SUM(R58:T58)</f>
        <v>0</v>
      </c>
      <c r="V58" s="149">
        <f>F58+J58+N58+R58</f>
        <v>0</v>
      </c>
      <c r="W58" s="150"/>
      <c r="X58" s="150">
        <f t="shared" si="12"/>
        <v>0</v>
      </c>
      <c r="Y58" s="150">
        <f t="shared" si="12"/>
        <v>0</v>
      </c>
      <c r="Z58" s="151">
        <f t="shared" si="12"/>
        <v>0</v>
      </c>
      <c r="AA58" s="162"/>
      <c r="AB58" s="152">
        <f t="shared" si="7"/>
        <v>0</v>
      </c>
      <c r="AC58" s="152">
        <f t="shared" si="7"/>
        <v>0</v>
      </c>
      <c r="AD58" s="152">
        <f t="shared" si="7"/>
        <v>0</v>
      </c>
      <c r="AE58" s="152">
        <f t="shared" si="7"/>
        <v>0</v>
      </c>
      <c r="AF58" s="152">
        <f t="shared" si="7"/>
        <v>0</v>
      </c>
    </row>
    <row r="59" spans="3:32" s="115" customFormat="1" ht="25.15" customHeight="1" x14ac:dyDescent="0.2">
      <c r="C59" s="134">
        <v>53</v>
      </c>
      <c r="D59" s="135">
        <v>4112314</v>
      </c>
      <c r="E59" s="136" t="s">
        <v>213</v>
      </c>
      <c r="F59" s="137"/>
      <c r="G59" s="138"/>
      <c r="H59" s="138"/>
      <c r="I59" s="139">
        <f>SUM(F59:H59)</f>
        <v>0</v>
      </c>
      <c r="J59" s="140"/>
      <c r="K59" s="141"/>
      <c r="L59" s="141"/>
      <c r="M59" s="142">
        <f>SUM(J59:L59)</f>
        <v>0</v>
      </c>
      <c r="N59" s="143"/>
      <c r="O59" s="144"/>
      <c r="P59" s="144"/>
      <c r="Q59" s="145">
        <f>SUM(N59:P59)</f>
        <v>0</v>
      </c>
      <c r="R59" s="146"/>
      <c r="S59" s="147"/>
      <c r="T59" s="147"/>
      <c r="U59" s="148">
        <f>SUM(R59:T59)</f>
        <v>0</v>
      </c>
      <c r="V59" s="149">
        <f>F59+J59+N59+R59</f>
        <v>0</v>
      </c>
      <c r="W59" s="150"/>
      <c r="X59" s="150">
        <f t="shared" si="12"/>
        <v>0</v>
      </c>
      <c r="Y59" s="150">
        <f t="shared" si="12"/>
        <v>0</v>
      </c>
      <c r="Z59" s="151">
        <f t="shared" si="12"/>
        <v>0</v>
      </c>
      <c r="AA59" s="162"/>
      <c r="AB59" s="152">
        <f t="shared" si="7"/>
        <v>0</v>
      </c>
      <c r="AC59" s="152">
        <f t="shared" si="7"/>
        <v>0</v>
      </c>
      <c r="AD59" s="152">
        <f t="shared" si="7"/>
        <v>0</v>
      </c>
      <c r="AE59" s="152">
        <f t="shared" si="7"/>
        <v>0</v>
      </c>
      <c r="AF59" s="152">
        <f t="shared" si="7"/>
        <v>0</v>
      </c>
    </row>
    <row r="60" spans="3:32" s="115" customFormat="1" ht="25.15" customHeight="1" x14ac:dyDescent="0.2">
      <c r="C60" s="134">
        <v>54</v>
      </c>
      <c r="D60" s="135">
        <v>4112312</v>
      </c>
      <c r="E60" s="136" t="s">
        <v>214</v>
      </c>
      <c r="F60" s="137"/>
      <c r="G60" s="138"/>
      <c r="H60" s="138"/>
      <c r="I60" s="139">
        <f>SUM(F60:H60)</f>
        <v>0</v>
      </c>
      <c r="J60" s="166"/>
      <c r="K60" s="167"/>
      <c r="L60" s="141"/>
      <c r="M60" s="142">
        <f>SUM(J60:L60)</f>
        <v>0</v>
      </c>
      <c r="N60" s="143"/>
      <c r="O60" s="144"/>
      <c r="P60" s="144"/>
      <c r="Q60" s="145">
        <f>SUM(N60:P60)</f>
        <v>0</v>
      </c>
      <c r="R60" s="146"/>
      <c r="S60" s="147"/>
      <c r="T60" s="147"/>
      <c r="U60" s="148">
        <f>SUM(R60:T60)</f>
        <v>0</v>
      </c>
      <c r="V60" s="149">
        <f>F60+J60+N60+R60</f>
        <v>0</v>
      </c>
      <c r="W60" s="150"/>
      <c r="X60" s="150">
        <f t="shared" si="12"/>
        <v>0</v>
      </c>
      <c r="Y60" s="150">
        <f t="shared" si="12"/>
        <v>0</v>
      </c>
      <c r="Z60" s="151">
        <f t="shared" si="12"/>
        <v>0</v>
      </c>
      <c r="AA60" s="162"/>
      <c r="AB60" s="152">
        <f t="shared" si="7"/>
        <v>0</v>
      </c>
      <c r="AC60" s="152">
        <f t="shared" si="7"/>
        <v>0</v>
      </c>
      <c r="AD60" s="152">
        <f t="shared" si="7"/>
        <v>0</v>
      </c>
      <c r="AE60" s="152">
        <f t="shared" si="7"/>
        <v>0</v>
      </c>
      <c r="AF60" s="152">
        <f t="shared" si="7"/>
        <v>0</v>
      </c>
    </row>
    <row r="61" spans="3:32" s="115" customFormat="1" ht="25.15" customHeight="1" x14ac:dyDescent="0.2">
      <c r="C61" s="134">
        <v>55</v>
      </c>
      <c r="D61" s="135">
        <v>4111201</v>
      </c>
      <c r="E61" s="136" t="s">
        <v>215</v>
      </c>
      <c r="F61" s="137">
        <v>14</v>
      </c>
      <c r="G61" s="138">
        <v>87.7</v>
      </c>
      <c r="H61" s="138"/>
      <c r="I61" s="139">
        <f>SUM(F61:H61)</f>
        <v>101.7</v>
      </c>
      <c r="J61" s="140"/>
      <c r="K61" s="141"/>
      <c r="L61" s="141"/>
      <c r="M61" s="142">
        <f>SUM(J61:L61)</f>
        <v>0</v>
      </c>
      <c r="N61" s="143"/>
      <c r="O61" s="144"/>
      <c r="P61" s="144"/>
      <c r="Q61" s="145">
        <f>SUM(N61:P61)</f>
        <v>0</v>
      </c>
      <c r="R61" s="146"/>
      <c r="S61" s="147"/>
      <c r="T61" s="147"/>
      <c r="U61" s="148">
        <f>SUM(R61:T61)</f>
        <v>0</v>
      </c>
      <c r="V61" s="168">
        <f>F61+J61+N61+R61</f>
        <v>14</v>
      </c>
      <c r="W61" s="169"/>
      <c r="X61" s="169">
        <f t="shared" si="12"/>
        <v>87.7</v>
      </c>
      <c r="Y61" s="170">
        <f t="shared" si="12"/>
        <v>0</v>
      </c>
      <c r="Z61" s="151">
        <f t="shared" si="12"/>
        <v>101.7</v>
      </c>
      <c r="AA61" s="162"/>
      <c r="AB61" s="152">
        <f t="shared" si="7"/>
        <v>1400</v>
      </c>
      <c r="AC61" s="152">
        <f t="shared" si="7"/>
        <v>0</v>
      </c>
      <c r="AD61" s="152">
        <f t="shared" si="7"/>
        <v>8770</v>
      </c>
      <c r="AE61" s="152">
        <f t="shared" si="7"/>
        <v>0</v>
      </c>
      <c r="AF61" s="152">
        <f t="shared" si="7"/>
        <v>10170</v>
      </c>
    </row>
    <row r="62" spans="3:32" s="115" customFormat="1" ht="25.15" customHeight="1" x14ac:dyDescent="0.2">
      <c r="C62" s="134"/>
      <c r="D62" s="135"/>
      <c r="E62" s="171" t="s">
        <v>216</v>
      </c>
      <c r="F62" s="159">
        <f t="shared" ref="F62:V62" si="13">SUM(F57:F61)</f>
        <v>14</v>
      </c>
      <c r="G62" s="160">
        <f t="shared" si="13"/>
        <v>87.7</v>
      </c>
      <c r="H62" s="160">
        <f t="shared" si="13"/>
        <v>0</v>
      </c>
      <c r="I62" s="161">
        <f t="shared" si="13"/>
        <v>101.7</v>
      </c>
      <c r="J62" s="159">
        <f t="shared" si="13"/>
        <v>90</v>
      </c>
      <c r="K62" s="160">
        <f t="shared" si="13"/>
        <v>0</v>
      </c>
      <c r="L62" s="160">
        <f t="shared" si="13"/>
        <v>0</v>
      </c>
      <c r="M62" s="161">
        <f t="shared" si="13"/>
        <v>90</v>
      </c>
      <c r="N62" s="159">
        <f t="shared" si="13"/>
        <v>0</v>
      </c>
      <c r="O62" s="160">
        <f t="shared" si="13"/>
        <v>0</v>
      </c>
      <c r="P62" s="160">
        <f t="shared" si="13"/>
        <v>0</v>
      </c>
      <c r="Q62" s="161">
        <f t="shared" si="13"/>
        <v>0</v>
      </c>
      <c r="R62" s="159">
        <f t="shared" si="13"/>
        <v>0</v>
      </c>
      <c r="S62" s="160">
        <f t="shared" si="13"/>
        <v>0</v>
      </c>
      <c r="T62" s="160">
        <f t="shared" si="13"/>
        <v>0</v>
      </c>
      <c r="U62" s="161">
        <f t="shared" si="13"/>
        <v>0</v>
      </c>
      <c r="V62" s="159">
        <f t="shared" si="13"/>
        <v>104</v>
      </c>
      <c r="W62" s="160"/>
      <c r="X62" s="160">
        <f>SUM(X57:X61)</f>
        <v>87.7</v>
      </c>
      <c r="Y62" s="160">
        <f>SUM(Y57:Y61)</f>
        <v>0</v>
      </c>
      <c r="Z62" s="161">
        <f>SUM(Z57:Z61)</f>
        <v>191.7</v>
      </c>
      <c r="AA62" s="162"/>
      <c r="AB62" s="152">
        <f t="shared" si="7"/>
        <v>10400</v>
      </c>
      <c r="AC62" s="152">
        <f t="shared" si="7"/>
        <v>0</v>
      </c>
      <c r="AD62" s="152">
        <f t="shared" si="7"/>
        <v>8770</v>
      </c>
      <c r="AE62" s="152">
        <f t="shared" si="7"/>
        <v>0</v>
      </c>
      <c r="AF62" s="152">
        <f t="shared" si="7"/>
        <v>19170</v>
      </c>
    </row>
    <row r="63" spans="3:32" s="115" customFormat="1" ht="25.15" customHeight="1" x14ac:dyDescent="0.2">
      <c r="C63" s="134"/>
      <c r="D63" s="360" t="s">
        <v>217</v>
      </c>
      <c r="E63" s="361"/>
      <c r="F63" s="163"/>
      <c r="G63" s="164"/>
      <c r="H63" s="164"/>
      <c r="I63" s="165"/>
      <c r="J63" s="163"/>
      <c r="K63" s="164"/>
      <c r="L63" s="164"/>
      <c r="M63" s="165"/>
      <c r="N63" s="163"/>
      <c r="O63" s="164"/>
      <c r="P63" s="164"/>
      <c r="Q63" s="165"/>
      <c r="R63" s="163"/>
      <c r="S63" s="164"/>
      <c r="T63" s="164"/>
      <c r="U63" s="165"/>
      <c r="V63" s="163"/>
      <c r="W63" s="164"/>
      <c r="X63" s="164"/>
      <c r="Y63" s="164"/>
      <c r="Z63" s="165"/>
      <c r="AA63" s="162"/>
      <c r="AB63" s="152">
        <f t="shared" si="7"/>
        <v>0</v>
      </c>
      <c r="AC63" s="152">
        <f t="shared" si="7"/>
        <v>0</v>
      </c>
      <c r="AD63" s="152">
        <f t="shared" si="7"/>
        <v>0</v>
      </c>
      <c r="AE63" s="152">
        <f t="shared" si="7"/>
        <v>0</v>
      </c>
      <c r="AF63" s="152">
        <f t="shared" si="7"/>
        <v>0</v>
      </c>
    </row>
    <row r="64" spans="3:32" s="115" customFormat="1" ht="25.15" customHeight="1" x14ac:dyDescent="0.2">
      <c r="C64" s="134">
        <v>57</v>
      </c>
      <c r="D64" s="135">
        <v>3911112</v>
      </c>
      <c r="E64" s="136" t="s">
        <v>218</v>
      </c>
      <c r="F64" s="137"/>
      <c r="G64" s="138"/>
      <c r="H64" s="138"/>
      <c r="I64" s="139"/>
      <c r="J64" s="140"/>
      <c r="K64" s="141"/>
      <c r="L64" s="141"/>
      <c r="M64" s="142"/>
      <c r="N64" s="143"/>
      <c r="O64" s="144"/>
      <c r="P64" s="144"/>
      <c r="Q64" s="145"/>
      <c r="R64" s="146"/>
      <c r="S64" s="147"/>
      <c r="T64" s="147"/>
      <c r="U64" s="148"/>
      <c r="V64" s="149"/>
      <c r="W64" s="150"/>
      <c r="X64" s="150"/>
      <c r="Y64" s="150"/>
      <c r="Z64" s="151"/>
      <c r="AA64" s="162"/>
      <c r="AB64" s="152">
        <f t="shared" si="7"/>
        <v>0</v>
      </c>
      <c r="AC64" s="152">
        <f t="shared" si="7"/>
        <v>0</v>
      </c>
      <c r="AD64" s="152">
        <f t="shared" si="7"/>
        <v>0</v>
      </c>
      <c r="AE64" s="152">
        <f t="shared" si="7"/>
        <v>0</v>
      </c>
      <c r="AF64" s="152">
        <f t="shared" si="7"/>
        <v>0</v>
      </c>
    </row>
    <row r="65" spans="3:33" s="115" customFormat="1" ht="25.15" customHeight="1" x14ac:dyDescent="0.2">
      <c r="C65" s="134"/>
      <c r="D65" s="360" t="s">
        <v>219</v>
      </c>
      <c r="E65" s="361"/>
      <c r="F65" s="163"/>
      <c r="G65" s="164"/>
      <c r="H65" s="164"/>
      <c r="I65" s="165"/>
      <c r="J65" s="163"/>
      <c r="K65" s="164"/>
      <c r="L65" s="164"/>
      <c r="M65" s="165"/>
      <c r="N65" s="163"/>
      <c r="O65" s="164"/>
      <c r="P65" s="164"/>
      <c r="Q65" s="165"/>
      <c r="R65" s="163"/>
      <c r="S65" s="164"/>
      <c r="T65" s="164"/>
      <c r="U65" s="165"/>
      <c r="V65" s="163"/>
      <c r="W65" s="164"/>
      <c r="X65" s="164"/>
      <c r="Y65" s="164"/>
      <c r="Z65" s="165"/>
      <c r="AA65" s="162"/>
      <c r="AB65" s="152">
        <f t="shared" si="7"/>
        <v>0</v>
      </c>
      <c r="AC65" s="152">
        <f t="shared" si="7"/>
        <v>0</v>
      </c>
      <c r="AD65" s="152">
        <f t="shared" si="7"/>
        <v>0</v>
      </c>
      <c r="AE65" s="152">
        <f t="shared" si="7"/>
        <v>0</v>
      </c>
      <c r="AF65" s="152">
        <f t="shared" si="7"/>
        <v>0</v>
      </c>
    </row>
    <row r="66" spans="3:33" s="115" customFormat="1" ht="25.15" customHeight="1" x14ac:dyDescent="0.2">
      <c r="C66" s="134">
        <v>58</v>
      </c>
      <c r="D66" s="135">
        <v>3911112</v>
      </c>
      <c r="E66" s="136" t="s">
        <v>218</v>
      </c>
      <c r="F66" s="137"/>
      <c r="G66" s="138"/>
      <c r="H66" s="138"/>
      <c r="I66" s="139"/>
      <c r="J66" s="140"/>
      <c r="K66" s="141"/>
      <c r="L66" s="141"/>
      <c r="M66" s="142"/>
      <c r="N66" s="143"/>
      <c r="O66" s="144"/>
      <c r="P66" s="144"/>
      <c r="Q66" s="145"/>
      <c r="R66" s="146"/>
      <c r="S66" s="147"/>
      <c r="T66" s="147"/>
      <c r="U66" s="148"/>
      <c r="V66" s="149"/>
      <c r="W66" s="150"/>
      <c r="X66" s="150"/>
      <c r="Y66" s="150"/>
      <c r="Z66" s="151"/>
      <c r="AA66" s="162"/>
      <c r="AB66" s="152">
        <f t="shared" si="7"/>
        <v>0</v>
      </c>
      <c r="AC66" s="152">
        <f t="shared" si="7"/>
        <v>0</v>
      </c>
      <c r="AD66" s="152">
        <f t="shared" si="7"/>
        <v>0</v>
      </c>
      <c r="AE66" s="152">
        <f t="shared" si="7"/>
        <v>0</v>
      </c>
      <c r="AF66" s="152">
        <f t="shared" si="7"/>
        <v>0</v>
      </c>
    </row>
    <row r="67" spans="3:33" s="177" customFormat="1" ht="25.15" customHeight="1" x14ac:dyDescent="0.2">
      <c r="C67" s="172"/>
      <c r="D67" s="173"/>
      <c r="E67" s="171" t="s">
        <v>220</v>
      </c>
      <c r="F67" s="159">
        <f t="shared" ref="F67:V67" si="14">F55+F62+F64+F66</f>
        <v>275.8</v>
      </c>
      <c r="G67" s="160">
        <f t="shared" si="14"/>
        <v>336.7</v>
      </c>
      <c r="H67" s="160">
        <f t="shared" si="14"/>
        <v>0</v>
      </c>
      <c r="I67" s="161">
        <f t="shared" si="14"/>
        <v>612.5</v>
      </c>
      <c r="J67" s="174">
        <f t="shared" si="14"/>
        <v>152.1</v>
      </c>
      <c r="K67" s="175">
        <f t="shared" si="14"/>
        <v>0</v>
      </c>
      <c r="L67" s="175">
        <f t="shared" si="14"/>
        <v>0</v>
      </c>
      <c r="M67" s="176">
        <f t="shared" si="14"/>
        <v>152.1</v>
      </c>
      <c r="N67" s="174">
        <f t="shared" si="14"/>
        <v>100.2</v>
      </c>
      <c r="O67" s="175">
        <f t="shared" si="14"/>
        <v>20</v>
      </c>
      <c r="P67" s="175">
        <f t="shared" si="14"/>
        <v>0</v>
      </c>
      <c r="Q67" s="176">
        <f t="shared" si="14"/>
        <v>120.2</v>
      </c>
      <c r="R67" s="174">
        <f t="shared" si="14"/>
        <v>83.9</v>
      </c>
      <c r="S67" s="175">
        <f t="shared" si="14"/>
        <v>103.30000000000001</v>
      </c>
      <c r="T67" s="175">
        <f t="shared" si="14"/>
        <v>0</v>
      </c>
      <c r="U67" s="176">
        <f t="shared" si="14"/>
        <v>187.2</v>
      </c>
      <c r="V67" s="174">
        <f t="shared" si="14"/>
        <v>612</v>
      </c>
      <c r="W67" s="175"/>
      <c r="X67" s="175">
        <f>X55+X62+X64+X66</f>
        <v>460</v>
      </c>
      <c r="Y67" s="175">
        <f>Y55+Y62+Y64+Y66</f>
        <v>0</v>
      </c>
      <c r="Z67" s="176">
        <f>Z55+Z62+Z64+Z66</f>
        <v>1072</v>
      </c>
      <c r="AA67" s="162"/>
      <c r="AB67" s="152">
        <f t="shared" si="7"/>
        <v>61200</v>
      </c>
      <c r="AC67" s="152">
        <f t="shared" si="7"/>
        <v>0</v>
      </c>
      <c r="AD67" s="152">
        <f t="shared" si="7"/>
        <v>46000</v>
      </c>
      <c r="AE67" s="152">
        <f t="shared" si="7"/>
        <v>0</v>
      </c>
      <c r="AF67" s="152">
        <f t="shared" si="7"/>
        <v>107200</v>
      </c>
    </row>
    <row r="68" spans="3:33" s="181" customFormat="1" ht="19.899999999999999" customHeight="1" x14ac:dyDescent="0.2">
      <c r="C68" s="178"/>
      <c r="D68" s="179"/>
      <c r="E68" s="180"/>
      <c r="I68" s="182"/>
      <c r="M68" s="182"/>
      <c r="Q68" s="182"/>
      <c r="U68" s="182"/>
      <c r="Z68" s="182"/>
      <c r="AB68" s="183"/>
      <c r="AC68" s="183"/>
      <c r="AD68" s="183"/>
      <c r="AE68" s="183"/>
      <c r="AF68" s="183"/>
    </row>
    <row r="69" spans="3:33" s="187" customFormat="1" ht="26.45" customHeight="1" x14ac:dyDescent="0.2">
      <c r="C69" s="184"/>
      <c r="D69" s="185"/>
      <c r="E69" s="186"/>
      <c r="I69" s="188"/>
      <c r="M69" s="188"/>
      <c r="Q69" s="188"/>
      <c r="U69" s="188"/>
      <c r="V69" s="189" t="s">
        <v>82</v>
      </c>
      <c r="W69" s="189"/>
      <c r="X69" s="190" t="s">
        <v>221</v>
      </c>
      <c r="Y69" s="189" t="s">
        <v>151</v>
      </c>
      <c r="Z69" s="189" t="s">
        <v>84</v>
      </c>
      <c r="AA69" s="191"/>
      <c r="AB69" s="192"/>
      <c r="AC69" s="192"/>
      <c r="AD69" s="192"/>
      <c r="AE69" s="192"/>
      <c r="AF69" s="192"/>
      <c r="AG69" s="193"/>
    </row>
    <row r="70" spans="3:33" s="187" customFormat="1" ht="19.899999999999999" customHeight="1" x14ac:dyDescent="0.2">
      <c r="C70" s="184"/>
      <c r="D70" s="185"/>
      <c r="E70" s="186"/>
      <c r="I70" s="188"/>
      <c r="M70" s="188"/>
      <c r="Q70" s="188"/>
      <c r="U70" s="194" t="s">
        <v>222</v>
      </c>
      <c r="V70" s="195">
        <f>ROUND(V55,0)</f>
        <v>508</v>
      </c>
      <c r="W70" s="195">
        <f t="shared" ref="W70:Z70" si="15">ROUND(W55,0)</f>
        <v>0</v>
      </c>
      <c r="X70" s="195">
        <f t="shared" si="15"/>
        <v>372</v>
      </c>
      <c r="Y70" s="195">
        <f t="shared" si="15"/>
        <v>0</v>
      </c>
      <c r="Z70" s="195">
        <f t="shared" si="15"/>
        <v>880</v>
      </c>
      <c r="AA70" s="196"/>
      <c r="AB70" s="197"/>
      <c r="AC70" s="197"/>
      <c r="AD70" s="197"/>
      <c r="AE70" s="197"/>
      <c r="AF70" s="197"/>
      <c r="AG70" s="198"/>
    </row>
    <row r="71" spans="3:33" s="187" customFormat="1" ht="19.899999999999999" customHeight="1" x14ac:dyDescent="0.2">
      <c r="C71" s="184"/>
      <c r="D71" s="185"/>
      <c r="E71" s="186"/>
      <c r="I71" s="188"/>
      <c r="M71" s="188"/>
      <c r="Q71" s="188"/>
      <c r="U71" s="194" t="s">
        <v>223</v>
      </c>
      <c r="V71" s="195">
        <f>ROUND(V62,0)</f>
        <v>104</v>
      </c>
      <c r="W71" s="195">
        <f t="shared" ref="W71:Z71" si="16">ROUND(W62,0)</f>
        <v>0</v>
      </c>
      <c r="X71" s="195">
        <f t="shared" si="16"/>
        <v>88</v>
      </c>
      <c r="Y71" s="195">
        <f t="shared" si="16"/>
        <v>0</v>
      </c>
      <c r="Z71" s="195">
        <f t="shared" si="16"/>
        <v>192</v>
      </c>
      <c r="AA71" s="196"/>
      <c r="AB71" s="197"/>
      <c r="AC71" s="197"/>
      <c r="AD71" s="197"/>
      <c r="AE71" s="197"/>
      <c r="AF71" s="197"/>
      <c r="AG71" s="198"/>
    </row>
    <row r="72" spans="3:33" s="187" customFormat="1" ht="19.899999999999999" customHeight="1" x14ac:dyDescent="0.2">
      <c r="C72" s="184"/>
      <c r="D72" s="185"/>
      <c r="E72" s="186"/>
      <c r="I72" s="188"/>
      <c r="M72" s="188"/>
      <c r="Q72" s="188"/>
      <c r="U72" s="194" t="s">
        <v>84</v>
      </c>
      <c r="V72" s="199">
        <f>SUM(V70:V71)</f>
        <v>612</v>
      </c>
      <c r="W72" s="199">
        <f t="shared" ref="W72:Y72" si="17">SUM(W70:W71)</f>
        <v>0</v>
      </c>
      <c r="X72" s="199">
        <f t="shared" si="17"/>
        <v>460</v>
      </c>
      <c r="Y72" s="199">
        <f t="shared" si="17"/>
        <v>0</v>
      </c>
      <c r="Z72" s="199">
        <f>SUM(Z70:Z71)</f>
        <v>1072</v>
      </c>
      <c r="AA72" s="184"/>
      <c r="AB72" s="183"/>
      <c r="AC72" s="183"/>
      <c r="AD72" s="183"/>
      <c r="AE72" s="183"/>
      <c r="AF72" s="183"/>
      <c r="AG72" s="184"/>
    </row>
  </sheetData>
  <mergeCells count="10">
    <mergeCell ref="AB2:AF2"/>
    <mergeCell ref="D56:E56"/>
    <mergeCell ref="D63:E63"/>
    <mergeCell ref="D65:E65"/>
    <mergeCell ref="D2:E2"/>
    <mergeCell ref="F2:I2"/>
    <mergeCell ref="J2:M2"/>
    <mergeCell ref="N2:Q2"/>
    <mergeCell ref="R2:U2"/>
    <mergeCell ref="V2:Z2"/>
  </mergeCells>
  <pageMargins left="0.25" right="0.25" top="0.3" bottom="0.2" header="0.15" footer="0.15"/>
  <pageSetup paperSize="9" scale="76" fitToHeight="0" orientation="portrait" r:id="rId1"/>
  <headerFooter>
    <oddHeader>&amp;C&amp;"Times New Roman,Bold"&amp;14ICSETEP Budget in Revised Annual Development Plan (RADP) of FY 2023-24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4849-AAD0-4DEE-BF40-FCF93D197B04}">
  <sheetPr>
    <tabColor rgb="FF92D050"/>
  </sheetPr>
  <dimension ref="A1:O101"/>
  <sheetViews>
    <sheetView view="pageBreakPreview" zoomScale="90" zoomScaleNormal="100" zoomScaleSheetLayoutView="90" workbookViewId="0">
      <selection activeCell="F80" sqref="F80"/>
    </sheetView>
  </sheetViews>
  <sheetFormatPr defaultRowHeight="15" x14ac:dyDescent="0.25"/>
  <cols>
    <col min="1" max="1" width="12.85546875" style="97" customWidth="1"/>
    <col min="2" max="2" width="62.85546875" customWidth="1"/>
    <col min="3" max="3" width="11.140625" customWidth="1"/>
    <col min="4" max="4" width="14.85546875" customWidth="1"/>
    <col min="5" max="5" width="8" customWidth="1"/>
    <col min="6" max="6" width="15.140625" customWidth="1"/>
    <col min="7" max="7" width="11.5703125" bestFit="1" customWidth="1"/>
    <col min="8" max="8" width="15.7109375" customWidth="1"/>
    <col min="10" max="10" width="0" hidden="1" customWidth="1"/>
  </cols>
  <sheetData>
    <row r="1" spans="1:8" ht="17.25" customHeight="1" x14ac:dyDescent="0.3">
      <c r="A1" s="96"/>
      <c r="B1" s="21"/>
      <c r="C1" s="21"/>
      <c r="D1" s="21"/>
      <c r="E1" s="21"/>
      <c r="F1" s="67" t="s">
        <v>106</v>
      </c>
    </row>
    <row r="2" spans="1:8" ht="21.75" customHeight="1" x14ac:dyDescent="0.25">
      <c r="A2" s="99" t="s">
        <v>134</v>
      </c>
      <c r="B2" s="63"/>
      <c r="C2" s="63"/>
      <c r="D2" s="63"/>
      <c r="E2" s="63"/>
      <c r="F2" s="63"/>
    </row>
    <row r="3" spans="1:8" ht="20.25" customHeight="1" x14ac:dyDescent="0.3">
      <c r="A3" s="101" t="s">
        <v>105</v>
      </c>
      <c r="B3" s="77"/>
      <c r="C3" s="77"/>
      <c r="D3" s="77"/>
      <c r="E3" s="77"/>
      <c r="F3" s="64"/>
    </row>
    <row r="4" spans="1:8" ht="15.95" customHeight="1" x14ac:dyDescent="0.3">
      <c r="A4" s="101" t="s">
        <v>133</v>
      </c>
      <c r="B4" s="101"/>
      <c r="C4" s="101"/>
      <c r="E4" s="209" t="s">
        <v>107</v>
      </c>
      <c r="F4" s="102">
        <v>125</v>
      </c>
    </row>
    <row r="5" spans="1:8" ht="15.95" customHeight="1" x14ac:dyDescent="0.3">
      <c r="A5" s="101" t="s">
        <v>138</v>
      </c>
      <c r="B5" s="101"/>
      <c r="C5" s="101"/>
      <c r="E5" s="209" t="s">
        <v>107</v>
      </c>
      <c r="F5" s="102">
        <v>1250101</v>
      </c>
    </row>
    <row r="6" spans="1:8" ht="15.95" customHeight="1" x14ac:dyDescent="0.3">
      <c r="A6" s="102" t="s">
        <v>286</v>
      </c>
      <c r="B6" s="101"/>
      <c r="C6" s="101"/>
      <c r="E6" s="209" t="s">
        <v>107</v>
      </c>
      <c r="F6" s="108">
        <v>223049200</v>
      </c>
    </row>
    <row r="7" spans="1:8" ht="15.95" customHeight="1" x14ac:dyDescent="0.3">
      <c r="A7" s="101" t="s">
        <v>139</v>
      </c>
      <c r="B7" s="101"/>
      <c r="C7" s="101"/>
      <c r="D7" s="101"/>
      <c r="E7" s="101"/>
      <c r="F7" s="21"/>
    </row>
    <row r="8" spans="1:8" ht="15.95" customHeight="1" x14ac:dyDescent="0.3">
      <c r="A8" s="101" t="s">
        <v>140</v>
      </c>
      <c r="B8" s="101"/>
      <c r="C8" s="101"/>
      <c r="D8" s="101"/>
      <c r="E8" s="101"/>
      <c r="F8" s="21"/>
    </row>
    <row r="9" spans="1:8" ht="16.5" customHeight="1" x14ac:dyDescent="0.25">
      <c r="B9" s="66"/>
      <c r="C9" s="66"/>
      <c r="D9" s="66"/>
      <c r="E9" s="66"/>
      <c r="F9" s="65" t="s">
        <v>44</v>
      </c>
    </row>
    <row r="10" spans="1:8" ht="15.75" customHeight="1" x14ac:dyDescent="0.25">
      <c r="A10" s="378" t="s">
        <v>108</v>
      </c>
      <c r="B10" s="378"/>
      <c r="C10" s="378" t="s">
        <v>109</v>
      </c>
      <c r="D10" s="379" t="s">
        <v>137</v>
      </c>
      <c r="E10" s="380"/>
      <c r="F10" s="378" t="s">
        <v>110</v>
      </c>
      <c r="G10" s="381"/>
      <c r="H10" s="3"/>
    </row>
    <row r="11" spans="1:8" ht="20.25" customHeight="1" x14ac:dyDescent="0.25">
      <c r="A11" s="378"/>
      <c r="B11" s="378"/>
      <c r="C11" s="378"/>
      <c r="D11" s="69" t="s">
        <v>224</v>
      </c>
      <c r="E11" s="69" t="s">
        <v>114</v>
      </c>
      <c r="F11" s="378"/>
      <c r="G11" s="381"/>
      <c r="H11" s="3"/>
    </row>
    <row r="12" spans="1:8" ht="15" customHeight="1" x14ac:dyDescent="0.25">
      <c r="A12" s="72" t="s">
        <v>227</v>
      </c>
      <c r="B12" s="72"/>
      <c r="C12" s="70"/>
      <c r="D12" s="70"/>
      <c r="E12" s="70"/>
      <c r="F12" s="70"/>
      <c r="G12" s="44"/>
      <c r="H12" s="3"/>
    </row>
    <row r="13" spans="1:8" ht="15" customHeight="1" x14ac:dyDescent="0.25">
      <c r="A13" s="245">
        <f>Budget!D5</f>
        <v>3111101</v>
      </c>
      <c r="B13" s="70" t="s">
        <v>280</v>
      </c>
      <c r="C13" s="73">
        <f>Budget!V5</f>
        <v>15</v>
      </c>
      <c r="D13" s="73">
        <f>Budget!X5</f>
        <v>0</v>
      </c>
      <c r="E13" s="73"/>
      <c r="F13" s="73">
        <f>C13+D13+E13</f>
        <v>15</v>
      </c>
      <c r="G13" s="45"/>
      <c r="H13" s="46"/>
    </row>
    <row r="14" spans="1:8" ht="15" customHeight="1" x14ac:dyDescent="0.25">
      <c r="A14" s="245">
        <f>Budget!D6</f>
        <v>3111201</v>
      </c>
      <c r="B14" s="70" t="s">
        <v>281</v>
      </c>
      <c r="C14" s="73">
        <f>Budget!V6</f>
        <v>0</v>
      </c>
      <c r="D14" s="73">
        <f>Budget!X6</f>
        <v>0</v>
      </c>
      <c r="E14" s="73"/>
      <c r="F14" s="73">
        <f t="shared" ref="F14:F78" si="0">C14+D14+E14</f>
        <v>0</v>
      </c>
      <c r="G14" s="47"/>
      <c r="H14" s="46"/>
    </row>
    <row r="15" spans="1:8" ht="15" customHeight="1" x14ac:dyDescent="0.25">
      <c r="A15" s="72">
        <f>Budget!D7</f>
        <v>3111302</v>
      </c>
      <c r="B15" s="70" t="s">
        <v>229</v>
      </c>
      <c r="C15" s="73">
        <f>Budget!V7</f>
        <v>2.9</v>
      </c>
      <c r="D15" s="73">
        <f>Budget!X7</f>
        <v>0</v>
      </c>
      <c r="E15" s="73"/>
      <c r="F15" s="73">
        <f t="shared" si="0"/>
        <v>2.9</v>
      </c>
      <c r="G15" s="45"/>
      <c r="H15" s="46"/>
    </row>
    <row r="16" spans="1:8" ht="15" customHeight="1" x14ac:dyDescent="0.25">
      <c r="A16" s="72">
        <f>Budget!D8</f>
        <v>3111306</v>
      </c>
      <c r="B16" s="70" t="s">
        <v>230</v>
      </c>
      <c r="C16" s="73">
        <f>Budget!V8</f>
        <v>0.7</v>
      </c>
      <c r="D16" s="73">
        <f>Budget!X8</f>
        <v>0</v>
      </c>
      <c r="E16" s="73"/>
      <c r="F16" s="73">
        <f t="shared" si="0"/>
        <v>0.7</v>
      </c>
      <c r="G16" s="45"/>
      <c r="H16" s="46"/>
    </row>
    <row r="17" spans="1:9" ht="15" customHeight="1" x14ac:dyDescent="0.25">
      <c r="A17" s="72">
        <f>Budget!D9</f>
        <v>3111310</v>
      </c>
      <c r="B17" s="70" t="s">
        <v>231</v>
      </c>
      <c r="C17" s="73">
        <f>Budget!V9</f>
        <v>6.5</v>
      </c>
      <c r="D17" s="73">
        <f>Budget!X9</f>
        <v>0</v>
      </c>
      <c r="E17" s="73"/>
      <c r="F17" s="73">
        <f t="shared" si="0"/>
        <v>6.5</v>
      </c>
      <c r="G17" s="45"/>
      <c r="H17" s="46"/>
    </row>
    <row r="18" spans="1:9" ht="15" customHeight="1" x14ac:dyDescent="0.25">
      <c r="A18" s="72">
        <f>Budget!D10</f>
        <v>3111311</v>
      </c>
      <c r="B18" s="70" t="s">
        <v>232</v>
      </c>
      <c r="C18" s="73">
        <f>Budget!V10</f>
        <v>0.9</v>
      </c>
      <c r="D18" s="73">
        <f>Budget!X10</f>
        <v>0</v>
      </c>
      <c r="E18" s="73"/>
      <c r="F18" s="73">
        <f t="shared" si="0"/>
        <v>0.9</v>
      </c>
      <c r="G18" s="45"/>
      <c r="H18" s="46"/>
    </row>
    <row r="19" spans="1:9" ht="15" customHeight="1" x14ac:dyDescent="0.25">
      <c r="A19" s="72">
        <f>Budget!D11</f>
        <v>3111312</v>
      </c>
      <c r="B19" s="70" t="s">
        <v>233</v>
      </c>
      <c r="C19" s="73">
        <f>Budget!V11</f>
        <v>1.4000000000000001</v>
      </c>
      <c r="D19" s="73">
        <f>Budget!X11</f>
        <v>0</v>
      </c>
      <c r="E19" s="73"/>
      <c r="F19" s="73">
        <f t="shared" si="0"/>
        <v>1.4000000000000001</v>
      </c>
      <c r="G19" s="45"/>
      <c r="H19" s="46"/>
    </row>
    <row r="20" spans="1:9" ht="15" customHeight="1" x14ac:dyDescent="0.25">
      <c r="A20" s="72">
        <f>Budget!D12</f>
        <v>3111313</v>
      </c>
      <c r="B20" s="70" t="s">
        <v>234</v>
      </c>
      <c r="C20" s="73">
        <f>Budget!V12</f>
        <v>3.5999999999999996</v>
      </c>
      <c r="D20" s="73">
        <f>Budget!X12</f>
        <v>0</v>
      </c>
      <c r="E20" s="73"/>
      <c r="F20" s="73">
        <f t="shared" si="0"/>
        <v>3.5999999999999996</v>
      </c>
      <c r="G20" s="45"/>
      <c r="H20" s="46"/>
    </row>
    <row r="21" spans="1:9" ht="15" customHeight="1" x14ac:dyDescent="0.25">
      <c r="A21" s="72">
        <f>Budget!D13</f>
        <v>3111325</v>
      </c>
      <c r="B21" s="70" t="s">
        <v>235</v>
      </c>
      <c r="C21" s="73">
        <f>Budget!V13</f>
        <v>4</v>
      </c>
      <c r="D21" s="73">
        <f>Budget!X13</f>
        <v>0</v>
      </c>
      <c r="E21" s="73"/>
      <c r="F21" s="73">
        <f t="shared" si="0"/>
        <v>4</v>
      </c>
      <c r="G21" s="45"/>
      <c r="H21" s="46"/>
    </row>
    <row r="22" spans="1:9" ht="15" customHeight="1" x14ac:dyDescent="0.25">
      <c r="A22" s="72">
        <f>Budget!D14</f>
        <v>3111328</v>
      </c>
      <c r="B22" s="70" t="s">
        <v>236</v>
      </c>
      <c r="C22" s="73">
        <f>Budget!V14</f>
        <v>0</v>
      </c>
      <c r="D22" s="73">
        <f>Budget!X14</f>
        <v>0</v>
      </c>
      <c r="E22" s="73"/>
      <c r="F22" s="73">
        <f t="shared" si="0"/>
        <v>0</v>
      </c>
      <c r="G22" s="45"/>
      <c r="H22" s="46"/>
    </row>
    <row r="23" spans="1:9" ht="15" customHeight="1" x14ac:dyDescent="0.25">
      <c r="A23" s="72">
        <f>Budget!D15</f>
        <v>3111335</v>
      </c>
      <c r="B23" s="70" t="s">
        <v>237</v>
      </c>
      <c r="C23" s="73">
        <f>Budget!V15</f>
        <v>0.30000000000000004</v>
      </c>
      <c r="D23" s="73">
        <f>Budget!X15</f>
        <v>0</v>
      </c>
      <c r="E23" s="73"/>
      <c r="F23" s="73">
        <f t="shared" si="0"/>
        <v>0.30000000000000004</v>
      </c>
      <c r="G23" s="45"/>
      <c r="H23" s="46"/>
    </row>
    <row r="24" spans="1:9" ht="15" customHeight="1" x14ac:dyDescent="0.25">
      <c r="A24" s="72">
        <f>Budget!D16</f>
        <v>3111327</v>
      </c>
      <c r="B24" s="70" t="s">
        <v>238</v>
      </c>
      <c r="C24" s="73">
        <f>Budget!V16</f>
        <v>1.5</v>
      </c>
      <c r="D24" s="73">
        <f>Budget!X16</f>
        <v>0</v>
      </c>
      <c r="E24" s="73"/>
      <c r="F24" s="73">
        <f t="shared" si="0"/>
        <v>1.5</v>
      </c>
      <c r="G24" s="48"/>
      <c r="H24" s="49"/>
    </row>
    <row r="25" spans="1:9" ht="15" customHeight="1" x14ac:dyDescent="0.25">
      <c r="A25" s="72">
        <f>Budget!D17</f>
        <v>3111332</v>
      </c>
      <c r="B25" s="70" t="s">
        <v>239</v>
      </c>
      <c r="C25" s="73">
        <f>Budget!V17</f>
        <v>4</v>
      </c>
      <c r="D25" s="73">
        <f>Budget!X17</f>
        <v>3</v>
      </c>
      <c r="E25" s="73"/>
      <c r="F25" s="73">
        <f t="shared" si="0"/>
        <v>7</v>
      </c>
      <c r="G25" s="48"/>
      <c r="H25" s="49"/>
    </row>
    <row r="26" spans="1:9" ht="15" customHeight="1" x14ac:dyDescent="0.25">
      <c r="A26" s="245">
        <v>31113</v>
      </c>
      <c r="B26" s="70"/>
      <c r="C26" s="73">
        <f>SUM(C15:C25)</f>
        <v>25.8</v>
      </c>
      <c r="D26" s="73">
        <f>SUM(D15:D25)</f>
        <v>3</v>
      </c>
      <c r="E26" s="73"/>
      <c r="F26" s="73"/>
      <c r="G26" s="48"/>
      <c r="H26" s="49"/>
    </row>
    <row r="27" spans="1:9" ht="15" customHeight="1" x14ac:dyDescent="0.25">
      <c r="A27" s="72">
        <f>Budget!D18</f>
        <v>3211102</v>
      </c>
      <c r="B27" s="70" t="s">
        <v>240</v>
      </c>
      <c r="C27" s="73">
        <f>Budget!V18</f>
        <v>1.1000000000000001</v>
      </c>
      <c r="D27" s="73">
        <f>Budget!X18</f>
        <v>0</v>
      </c>
      <c r="E27" s="73"/>
      <c r="F27" s="73">
        <f t="shared" si="0"/>
        <v>1.1000000000000001</v>
      </c>
      <c r="G27" s="48"/>
      <c r="H27" s="49"/>
    </row>
    <row r="28" spans="1:9" ht="15" customHeight="1" x14ac:dyDescent="0.25">
      <c r="A28" s="72">
        <f>Budget!D19</f>
        <v>3211104</v>
      </c>
      <c r="B28" s="70" t="s">
        <v>241</v>
      </c>
      <c r="C28" s="73">
        <f>Budget!V19</f>
        <v>9.9</v>
      </c>
      <c r="D28" s="73">
        <f>Budget!X19</f>
        <v>0</v>
      </c>
      <c r="E28" s="73"/>
      <c r="F28" s="73">
        <f t="shared" si="0"/>
        <v>9.9</v>
      </c>
      <c r="G28" s="45"/>
      <c r="H28" s="46"/>
    </row>
    <row r="29" spans="1:9" ht="15" customHeight="1" x14ac:dyDescent="0.25">
      <c r="A29" s="72">
        <f>Budget!D20</f>
        <v>3211106</v>
      </c>
      <c r="B29" s="70" t="s">
        <v>242</v>
      </c>
      <c r="C29" s="73">
        <f>Budget!V20</f>
        <v>3.1</v>
      </c>
      <c r="D29" s="73">
        <f>Budget!X20</f>
        <v>1.7</v>
      </c>
      <c r="E29" s="73"/>
      <c r="F29" s="73">
        <f t="shared" si="0"/>
        <v>4.8</v>
      </c>
      <c r="G29" s="45"/>
      <c r="H29" s="46"/>
    </row>
    <row r="30" spans="1:9" ht="15" customHeight="1" x14ac:dyDescent="0.25">
      <c r="A30" s="72">
        <f>Budget!D21</f>
        <v>3211107</v>
      </c>
      <c r="B30" s="70" t="s">
        <v>243</v>
      </c>
      <c r="C30" s="73">
        <f>Budget!V21</f>
        <v>18</v>
      </c>
      <c r="D30" s="73">
        <f>Budget!X21</f>
        <v>15</v>
      </c>
      <c r="E30" s="73"/>
      <c r="F30" s="73">
        <f t="shared" si="0"/>
        <v>33</v>
      </c>
      <c r="G30" s="51"/>
      <c r="H30" s="49"/>
    </row>
    <row r="31" spans="1:9" ht="15" customHeight="1" x14ac:dyDescent="0.25">
      <c r="A31" s="72">
        <f>Budget!D22</f>
        <v>3211109</v>
      </c>
      <c r="B31" s="70" t="s">
        <v>244</v>
      </c>
      <c r="C31" s="73">
        <f>Budget!V22</f>
        <v>0.6</v>
      </c>
      <c r="D31" s="73">
        <f>Budget!X22</f>
        <v>0</v>
      </c>
      <c r="E31" s="73"/>
      <c r="F31" s="73">
        <f t="shared" si="0"/>
        <v>0.6</v>
      </c>
      <c r="G31" s="48"/>
      <c r="I31" s="49"/>
    </row>
    <row r="32" spans="1:9" ht="15" customHeight="1" x14ac:dyDescent="0.25">
      <c r="A32" s="72">
        <f>Budget!D23</f>
        <v>3211112</v>
      </c>
      <c r="B32" s="70" t="s">
        <v>245</v>
      </c>
      <c r="C32" s="73">
        <f>Budget!V23</f>
        <v>0</v>
      </c>
      <c r="D32" s="73">
        <f>Budget!X23</f>
        <v>0</v>
      </c>
      <c r="E32" s="73"/>
      <c r="F32" s="73">
        <f t="shared" si="0"/>
        <v>0</v>
      </c>
      <c r="G32" s="48"/>
      <c r="I32" s="49"/>
    </row>
    <row r="33" spans="1:9" ht="15" customHeight="1" x14ac:dyDescent="0.25">
      <c r="A33" s="72">
        <f>Budget!D24</f>
        <v>3211113</v>
      </c>
      <c r="B33" s="70" t="s">
        <v>246</v>
      </c>
      <c r="C33" s="73">
        <f>Budget!V24</f>
        <v>1.5</v>
      </c>
      <c r="D33" s="73">
        <f>Budget!X24</f>
        <v>1.8</v>
      </c>
      <c r="E33" s="73"/>
      <c r="F33" s="73">
        <f t="shared" si="0"/>
        <v>3.3</v>
      </c>
      <c r="G33" s="48"/>
      <c r="I33" s="49"/>
    </row>
    <row r="34" spans="1:9" ht="15" customHeight="1" x14ac:dyDescent="0.25">
      <c r="A34" s="72">
        <f>Budget!D25</f>
        <v>3211115</v>
      </c>
      <c r="B34" s="70" t="s">
        <v>247</v>
      </c>
      <c r="C34" s="73">
        <f>Budget!V25</f>
        <v>0.5</v>
      </c>
      <c r="D34" s="73">
        <f>Budget!X25</f>
        <v>0.7</v>
      </c>
      <c r="E34" s="73"/>
      <c r="F34" s="73">
        <f t="shared" si="0"/>
        <v>1.2</v>
      </c>
      <c r="G34" s="48"/>
      <c r="I34" s="49"/>
    </row>
    <row r="35" spans="1:9" ht="15" customHeight="1" x14ac:dyDescent="0.25">
      <c r="A35" s="72">
        <f>Budget!D26</f>
        <v>3211116</v>
      </c>
      <c r="B35" s="70" t="s">
        <v>248</v>
      </c>
      <c r="C35" s="73">
        <f>Budget!V26</f>
        <v>0.4</v>
      </c>
      <c r="D35" s="73">
        <f>Budget!X26</f>
        <v>1.4</v>
      </c>
      <c r="E35" s="73"/>
      <c r="F35" s="73">
        <f t="shared" si="0"/>
        <v>1.7999999999999998</v>
      </c>
      <c r="G35" s="48"/>
      <c r="I35" s="49"/>
    </row>
    <row r="36" spans="1:9" ht="15" customHeight="1" x14ac:dyDescent="0.25">
      <c r="A36" s="72">
        <f>Budget!D27</f>
        <v>3211117</v>
      </c>
      <c r="B36" s="70" t="s">
        <v>249</v>
      </c>
      <c r="C36" s="73">
        <f>Budget!V27</f>
        <v>0.6</v>
      </c>
      <c r="D36" s="73">
        <f>Budget!X27</f>
        <v>2</v>
      </c>
      <c r="E36" s="73"/>
      <c r="F36" s="73">
        <f t="shared" si="0"/>
        <v>2.6</v>
      </c>
      <c r="G36" s="48"/>
      <c r="I36" s="49"/>
    </row>
    <row r="37" spans="1:9" ht="15" customHeight="1" x14ac:dyDescent="0.25">
      <c r="A37" s="72">
        <f>Budget!D28</f>
        <v>3211119</v>
      </c>
      <c r="B37" s="70" t="s">
        <v>250</v>
      </c>
      <c r="C37" s="73">
        <f>Budget!V28</f>
        <v>0.79999999999999993</v>
      </c>
      <c r="D37" s="73">
        <f>Budget!X28</f>
        <v>1</v>
      </c>
      <c r="E37" s="73"/>
      <c r="F37" s="73">
        <f t="shared" si="0"/>
        <v>1.7999999999999998</v>
      </c>
      <c r="G37" s="48"/>
      <c r="I37" s="49"/>
    </row>
    <row r="38" spans="1:9" ht="15" customHeight="1" x14ac:dyDescent="0.25">
      <c r="A38" s="72">
        <f>Budget!D29</f>
        <v>3211120</v>
      </c>
      <c r="B38" s="70" t="s">
        <v>251</v>
      </c>
      <c r="C38" s="73">
        <f>Budget!V29</f>
        <v>1.2</v>
      </c>
      <c r="D38" s="73">
        <f>Budget!X29</f>
        <v>1</v>
      </c>
      <c r="E38" s="73"/>
      <c r="F38" s="73">
        <f t="shared" si="0"/>
        <v>2.2000000000000002</v>
      </c>
      <c r="G38" s="48"/>
      <c r="I38" s="49"/>
    </row>
    <row r="39" spans="1:9" ht="15" customHeight="1" x14ac:dyDescent="0.25">
      <c r="A39" s="72">
        <f>Budget!D30</f>
        <v>3211125</v>
      </c>
      <c r="B39" s="70" t="s">
        <v>252</v>
      </c>
      <c r="C39" s="73">
        <f>Budget!V30</f>
        <v>9.6000000000000014</v>
      </c>
      <c r="D39" s="73">
        <f>Budget!X30</f>
        <v>12</v>
      </c>
      <c r="E39" s="73"/>
      <c r="F39" s="73">
        <f t="shared" si="0"/>
        <v>21.6</v>
      </c>
      <c r="G39" s="50"/>
      <c r="H39" s="49"/>
    </row>
    <row r="40" spans="1:9" ht="15" customHeight="1" x14ac:dyDescent="0.25">
      <c r="A40" s="72">
        <f>Budget!D31</f>
        <v>3211128</v>
      </c>
      <c r="B40" s="70" t="s">
        <v>253</v>
      </c>
      <c r="C40" s="73">
        <f>Budget!V31</f>
        <v>15</v>
      </c>
      <c r="D40" s="73">
        <f>Budget!X31</f>
        <v>20</v>
      </c>
      <c r="E40" s="73"/>
      <c r="F40" s="73">
        <f t="shared" si="0"/>
        <v>35</v>
      </c>
      <c r="G40" s="47"/>
      <c r="H40" s="49"/>
    </row>
    <row r="41" spans="1:9" ht="15" customHeight="1" x14ac:dyDescent="0.25">
      <c r="A41" s="72">
        <f>Budget!D32</f>
        <v>3211129</v>
      </c>
      <c r="B41" s="70" t="s">
        <v>254</v>
      </c>
      <c r="C41" s="73">
        <f>Budget!V32</f>
        <v>0</v>
      </c>
      <c r="D41" s="73">
        <f>Budget!X32</f>
        <v>30</v>
      </c>
      <c r="E41" s="73"/>
      <c r="F41" s="73">
        <f t="shared" si="0"/>
        <v>30</v>
      </c>
      <c r="G41" s="47"/>
      <c r="H41" s="49"/>
    </row>
    <row r="42" spans="1:9" ht="15" customHeight="1" x14ac:dyDescent="0.25">
      <c r="A42" s="72">
        <f>Budget!D33</f>
        <v>3211131</v>
      </c>
      <c r="B42" s="70" t="s">
        <v>255</v>
      </c>
      <c r="C42" s="73">
        <f>Budget!V33</f>
        <v>6.2</v>
      </c>
      <c r="D42" s="73">
        <f>Budget!X33</f>
        <v>7</v>
      </c>
      <c r="E42" s="73"/>
      <c r="F42" s="73">
        <f t="shared" si="0"/>
        <v>13.2</v>
      </c>
      <c r="G42" s="47"/>
      <c r="H42" s="49"/>
    </row>
    <row r="43" spans="1:9" ht="15" customHeight="1" x14ac:dyDescent="0.25">
      <c r="A43" s="245">
        <v>32111</v>
      </c>
      <c r="B43" s="70"/>
      <c r="C43" s="73">
        <f>SUM(C27:C42)+C65</f>
        <v>171.5</v>
      </c>
      <c r="D43" s="73">
        <f>SUM(D27:D42)+D65</f>
        <v>113.6</v>
      </c>
      <c r="E43" s="73"/>
      <c r="F43" s="73"/>
      <c r="G43" s="47"/>
      <c r="H43" s="49"/>
    </row>
    <row r="44" spans="1:9" ht="15" customHeight="1" x14ac:dyDescent="0.25">
      <c r="A44" s="72">
        <f>Budget!D34</f>
        <v>3221104</v>
      </c>
      <c r="B44" s="70" t="s">
        <v>256</v>
      </c>
      <c r="C44" s="73">
        <f>Budget!V34</f>
        <v>0</v>
      </c>
      <c r="D44" s="73">
        <f>Budget!X34</f>
        <v>0</v>
      </c>
      <c r="E44" s="73"/>
      <c r="F44" s="73">
        <f t="shared" si="0"/>
        <v>0</v>
      </c>
      <c r="G44" s="51"/>
      <c r="H44" s="49"/>
    </row>
    <row r="45" spans="1:9" ht="15" customHeight="1" x14ac:dyDescent="0.25">
      <c r="A45" s="245">
        <v>32211</v>
      </c>
      <c r="B45" s="70"/>
      <c r="C45" s="73"/>
      <c r="D45" s="73"/>
      <c r="E45" s="73"/>
      <c r="F45" s="73"/>
      <c r="G45" s="51"/>
      <c r="H45" s="49"/>
    </row>
    <row r="46" spans="1:9" ht="15" customHeight="1" x14ac:dyDescent="0.25">
      <c r="A46" s="72">
        <f>Budget!D35</f>
        <v>3241101</v>
      </c>
      <c r="B46" s="70" t="s">
        <v>257</v>
      </c>
      <c r="C46" s="73">
        <f>Budget!V35</f>
        <v>3.8</v>
      </c>
      <c r="D46" s="73">
        <f>Budget!X35</f>
        <v>4</v>
      </c>
      <c r="E46" s="73"/>
      <c r="F46" s="73">
        <f t="shared" si="0"/>
        <v>7.8</v>
      </c>
      <c r="G46" s="51"/>
      <c r="H46" s="49"/>
    </row>
    <row r="47" spans="1:9" ht="15" customHeight="1" x14ac:dyDescent="0.3">
      <c r="A47" s="72">
        <f>Budget!D36</f>
        <v>3241102</v>
      </c>
      <c r="B47" s="70" t="s">
        <v>258</v>
      </c>
      <c r="C47" s="73">
        <f>Budget!V36</f>
        <v>0</v>
      </c>
      <c r="D47" s="73">
        <f>Budget!X36</f>
        <v>0</v>
      </c>
      <c r="E47" s="73"/>
      <c r="F47" s="73">
        <f t="shared" si="0"/>
        <v>0</v>
      </c>
      <c r="G47" s="51"/>
      <c r="H47" s="49"/>
      <c r="I47" s="76"/>
    </row>
    <row r="48" spans="1:9" ht="15" customHeight="1" x14ac:dyDescent="0.3">
      <c r="A48" s="245">
        <v>32411</v>
      </c>
      <c r="B48" s="70"/>
      <c r="C48" s="73">
        <f>C46+C47</f>
        <v>3.8</v>
      </c>
      <c r="D48" s="73">
        <f>D46+D47</f>
        <v>4</v>
      </c>
      <c r="E48" s="73"/>
      <c r="F48" s="73"/>
      <c r="G48" s="51"/>
      <c r="H48" s="49"/>
      <c r="I48" s="76"/>
    </row>
    <row r="49" spans="1:15" ht="15" customHeight="1" x14ac:dyDescent="0.3">
      <c r="A49" s="72">
        <f>Budget!D37</f>
        <v>3253103</v>
      </c>
      <c r="B49" s="70" t="s">
        <v>259</v>
      </c>
      <c r="C49" s="73">
        <f>Budget!V37</f>
        <v>1</v>
      </c>
      <c r="D49" s="73">
        <f>Budget!X37</f>
        <v>10.5</v>
      </c>
      <c r="E49" s="73"/>
      <c r="F49" s="73">
        <f t="shared" si="0"/>
        <v>11.5</v>
      </c>
      <c r="G49" s="51"/>
      <c r="L49" s="49"/>
      <c r="M49" s="76"/>
      <c r="N49" s="76"/>
      <c r="O49" s="76"/>
    </row>
    <row r="50" spans="1:15" ht="15" customHeight="1" x14ac:dyDescent="0.3">
      <c r="A50" s="245">
        <v>32531</v>
      </c>
      <c r="B50" s="70"/>
      <c r="C50" s="73"/>
      <c r="D50" s="73"/>
      <c r="E50" s="73"/>
      <c r="F50" s="73"/>
      <c r="G50" s="51"/>
      <c r="L50" s="49"/>
      <c r="M50" s="76"/>
      <c r="N50" s="76"/>
      <c r="O50" s="76"/>
    </row>
    <row r="51" spans="1:15" ht="15" customHeight="1" x14ac:dyDescent="0.3">
      <c r="A51" s="72">
        <f>Budget!D38</f>
        <v>3255101</v>
      </c>
      <c r="B51" s="70" t="s">
        <v>260</v>
      </c>
      <c r="C51" s="73">
        <f>Budget!V38</f>
        <v>36</v>
      </c>
      <c r="D51" s="73">
        <f>Budget!X38</f>
        <v>2</v>
      </c>
      <c r="E51" s="73"/>
      <c r="F51" s="73">
        <f t="shared" si="0"/>
        <v>38</v>
      </c>
      <c r="G51" s="45"/>
      <c r="H51" s="204"/>
      <c r="I51" s="76"/>
      <c r="J51" s="76"/>
      <c r="K51" s="76"/>
      <c r="L51" s="76"/>
      <c r="M51" s="76"/>
    </row>
    <row r="52" spans="1:15" ht="15" customHeight="1" x14ac:dyDescent="0.3">
      <c r="A52" s="72">
        <f>Budget!D39</f>
        <v>3255104</v>
      </c>
      <c r="B52" s="70" t="s">
        <v>261</v>
      </c>
      <c r="C52" s="73">
        <f>Budget!V39</f>
        <v>0.8</v>
      </c>
      <c r="D52" s="73">
        <f>Budget!X39</f>
        <v>0.2</v>
      </c>
      <c r="E52" s="73"/>
      <c r="F52" s="73">
        <f t="shared" si="0"/>
        <v>1</v>
      </c>
      <c r="G52" s="45"/>
      <c r="H52" s="204"/>
      <c r="I52" s="76"/>
      <c r="J52" s="76"/>
      <c r="K52" s="76"/>
      <c r="L52" s="76"/>
      <c r="M52" s="76"/>
    </row>
    <row r="53" spans="1:15" ht="15" customHeight="1" x14ac:dyDescent="0.3">
      <c r="A53" s="72">
        <f>Budget!D40</f>
        <v>3255105</v>
      </c>
      <c r="B53" s="70" t="s">
        <v>262</v>
      </c>
      <c r="C53" s="73">
        <f>Budget!V40</f>
        <v>8.6999999999999993</v>
      </c>
      <c r="D53" s="73">
        <f>Budget!X40</f>
        <v>11</v>
      </c>
      <c r="E53" s="73"/>
      <c r="F53" s="73">
        <f t="shared" si="0"/>
        <v>19.7</v>
      </c>
      <c r="G53" s="45"/>
      <c r="H53" s="49"/>
      <c r="I53" s="76"/>
      <c r="J53" s="76"/>
      <c r="K53" s="76"/>
      <c r="L53" s="76"/>
      <c r="M53" s="76"/>
    </row>
    <row r="54" spans="1:15" ht="15" customHeight="1" x14ac:dyDescent="0.3">
      <c r="A54" s="245">
        <v>32551</v>
      </c>
      <c r="B54" s="70"/>
      <c r="C54" s="73">
        <f>SUM(C51:C53)+C63</f>
        <v>51.5</v>
      </c>
      <c r="D54" s="73">
        <f>SUM(D51:D53)+D63</f>
        <v>30.2</v>
      </c>
      <c r="E54" s="73"/>
      <c r="F54" s="73"/>
      <c r="G54" s="45"/>
      <c r="H54" s="49"/>
      <c r="I54" s="76"/>
      <c r="J54" s="76"/>
      <c r="K54" s="76"/>
      <c r="L54" s="76"/>
      <c r="M54" s="76"/>
    </row>
    <row r="55" spans="1:15" ht="15" customHeight="1" x14ac:dyDescent="0.3">
      <c r="A55" s="72">
        <f>Budget!D41</f>
        <v>3256101</v>
      </c>
      <c r="B55" s="70" t="s">
        <v>263</v>
      </c>
      <c r="C55" s="73">
        <f>Budget!V41</f>
        <v>4</v>
      </c>
      <c r="D55" s="73">
        <f>Budget!X41</f>
        <v>3</v>
      </c>
      <c r="E55" s="73"/>
      <c r="F55" s="73">
        <f t="shared" si="0"/>
        <v>7</v>
      </c>
      <c r="G55" s="45"/>
      <c r="H55" s="49"/>
      <c r="I55" s="76"/>
      <c r="J55" s="76"/>
      <c r="K55" s="76"/>
      <c r="L55" s="76"/>
      <c r="M55" s="76"/>
    </row>
    <row r="56" spans="1:15" ht="15" customHeight="1" x14ac:dyDescent="0.3">
      <c r="A56" s="245">
        <v>32561</v>
      </c>
      <c r="B56" s="70"/>
      <c r="C56" s="73"/>
      <c r="D56" s="73"/>
      <c r="E56" s="73"/>
      <c r="F56" s="73"/>
      <c r="G56" s="45"/>
      <c r="H56" s="49"/>
      <c r="I56" s="76"/>
      <c r="J56" s="76"/>
      <c r="K56" s="76"/>
      <c r="L56" s="76"/>
      <c r="M56" s="76"/>
    </row>
    <row r="57" spans="1:15" ht="15" customHeight="1" x14ac:dyDescent="0.3">
      <c r="A57" s="72">
        <f>Budget!D42</f>
        <v>3257301</v>
      </c>
      <c r="B57" s="70" t="s">
        <v>264</v>
      </c>
      <c r="C57" s="73">
        <f>Budget!V42</f>
        <v>12</v>
      </c>
      <c r="D57" s="73">
        <f>Budget!X42</f>
        <v>16</v>
      </c>
      <c r="E57" s="73"/>
      <c r="F57" s="73">
        <f t="shared" si="0"/>
        <v>28</v>
      </c>
      <c r="G57" s="45"/>
      <c r="L57" s="49"/>
      <c r="M57" s="76"/>
      <c r="N57" s="76"/>
      <c r="O57" s="76"/>
    </row>
    <row r="58" spans="1:15" ht="15" customHeight="1" x14ac:dyDescent="0.3">
      <c r="A58" s="245">
        <v>32573</v>
      </c>
      <c r="B58" s="70"/>
      <c r="C58" s="73"/>
      <c r="D58" s="73"/>
      <c r="E58" s="73"/>
      <c r="F58" s="73"/>
      <c r="G58" s="45"/>
      <c r="L58" s="49"/>
      <c r="M58" s="76"/>
      <c r="N58" s="76"/>
      <c r="O58" s="76"/>
    </row>
    <row r="59" spans="1:15" ht="15" customHeight="1" x14ac:dyDescent="0.3">
      <c r="A59" s="72">
        <f>Budget!D43</f>
        <v>3258102</v>
      </c>
      <c r="B59" s="70" t="s">
        <v>265</v>
      </c>
      <c r="C59" s="73">
        <f>Budget!V43</f>
        <v>8.6</v>
      </c>
      <c r="D59" s="73">
        <f>Budget!X43</f>
        <v>20</v>
      </c>
      <c r="E59" s="73"/>
      <c r="F59" s="73">
        <f t="shared" si="0"/>
        <v>28.6</v>
      </c>
      <c r="G59" s="50"/>
      <c r="H59" s="49"/>
      <c r="I59" s="76"/>
    </row>
    <row r="60" spans="1:15" ht="15" customHeight="1" x14ac:dyDescent="0.25">
      <c r="A60" s="72">
        <f>Budget!D44</f>
        <v>3258103</v>
      </c>
      <c r="B60" s="70" t="s">
        <v>266</v>
      </c>
      <c r="C60" s="73">
        <f>Budget!V44</f>
        <v>82.3</v>
      </c>
      <c r="D60" s="73">
        <f>Budget!X44</f>
        <v>66</v>
      </c>
      <c r="E60" s="73"/>
      <c r="F60" s="73">
        <f t="shared" si="0"/>
        <v>148.30000000000001</v>
      </c>
      <c r="G60" s="45"/>
      <c r="H60" s="49"/>
    </row>
    <row r="61" spans="1:15" ht="15" customHeight="1" x14ac:dyDescent="0.25">
      <c r="A61" s="72">
        <f>Budget!D45</f>
        <v>3258104</v>
      </c>
      <c r="B61" s="70" t="s">
        <v>267</v>
      </c>
      <c r="C61" s="73">
        <f>Budget!V45</f>
        <v>32.5</v>
      </c>
      <c r="D61" s="73">
        <f>Budget!X45</f>
        <v>36</v>
      </c>
      <c r="E61" s="73"/>
      <c r="F61" s="73">
        <f t="shared" si="0"/>
        <v>68.5</v>
      </c>
      <c r="G61" s="47"/>
      <c r="H61" s="49"/>
    </row>
    <row r="62" spans="1:15" ht="15" customHeight="1" x14ac:dyDescent="0.25">
      <c r="A62" s="245">
        <v>32581</v>
      </c>
      <c r="B62" s="70"/>
      <c r="C62" s="73">
        <f>SUM(C59:C61)</f>
        <v>123.39999999999999</v>
      </c>
      <c r="D62" s="73">
        <f>SUM(D59:D61)</f>
        <v>122</v>
      </c>
      <c r="E62" s="73"/>
      <c r="F62" s="73"/>
      <c r="G62" s="47"/>
      <c r="H62" s="49"/>
    </row>
    <row r="63" spans="1:15" ht="15" customHeight="1" x14ac:dyDescent="0.25">
      <c r="A63" s="72">
        <f>Budget!D46</f>
        <v>3255102</v>
      </c>
      <c r="B63" s="70" t="s">
        <v>268</v>
      </c>
      <c r="C63" s="73">
        <f>Budget!V46</f>
        <v>6</v>
      </c>
      <c r="D63" s="73">
        <f>Budget!X46</f>
        <v>17</v>
      </c>
      <c r="E63" s="73"/>
      <c r="F63" s="73">
        <f t="shared" si="0"/>
        <v>23</v>
      </c>
      <c r="G63" s="48"/>
      <c r="H63" s="49"/>
    </row>
    <row r="64" spans="1:15" ht="15" customHeight="1" x14ac:dyDescent="0.25">
      <c r="A64" s="246">
        <v>32551</v>
      </c>
      <c r="B64" s="70"/>
      <c r="C64" s="73"/>
      <c r="D64" s="73"/>
      <c r="E64" s="73"/>
      <c r="F64" s="73"/>
      <c r="G64" s="48"/>
      <c r="H64" s="49"/>
    </row>
    <row r="65" spans="1:14" ht="15" customHeight="1" x14ac:dyDescent="0.25">
      <c r="A65" s="72">
        <f>Budget!D47</f>
        <v>3211111</v>
      </c>
      <c r="B65" s="70" t="s">
        <v>269</v>
      </c>
      <c r="C65" s="73">
        <f>Budget!V47</f>
        <v>103</v>
      </c>
      <c r="D65" s="73">
        <f>Budget!X47</f>
        <v>20</v>
      </c>
      <c r="E65" s="73"/>
      <c r="F65" s="73">
        <f t="shared" si="0"/>
        <v>123</v>
      </c>
      <c r="G65" s="48"/>
      <c r="H65" s="49"/>
    </row>
    <row r="66" spans="1:14" ht="15" customHeight="1" x14ac:dyDescent="0.25">
      <c r="A66" s="246">
        <v>32111</v>
      </c>
      <c r="B66" s="70"/>
      <c r="C66" s="73"/>
      <c r="D66" s="73"/>
      <c r="E66" s="73"/>
      <c r="F66" s="73"/>
      <c r="G66" s="48"/>
      <c r="H66" s="49"/>
    </row>
    <row r="67" spans="1:14" ht="15" customHeight="1" x14ac:dyDescent="0.3">
      <c r="A67" s="72">
        <f>Budget!D48</f>
        <v>3231201</v>
      </c>
      <c r="B67" s="70" t="s">
        <v>270</v>
      </c>
      <c r="C67" s="73">
        <f>Budget!V48</f>
        <v>0</v>
      </c>
      <c r="D67" s="73">
        <f>Budget!X48</f>
        <v>20</v>
      </c>
      <c r="E67" s="73"/>
      <c r="F67" s="73">
        <f t="shared" si="0"/>
        <v>20</v>
      </c>
      <c r="G67" s="48"/>
      <c r="H67" s="204"/>
      <c r="I67" s="76"/>
      <c r="J67" s="76"/>
      <c r="K67" s="76"/>
      <c r="L67" s="76"/>
      <c r="M67" s="76"/>
      <c r="N67" s="76"/>
    </row>
    <row r="68" spans="1:14" ht="15" customHeight="1" x14ac:dyDescent="0.3">
      <c r="A68" s="72">
        <v>32312</v>
      </c>
      <c r="B68" s="70"/>
      <c r="C68" s="73"/>
      <c r="D68" s="73"/>
      <c r="E68" s="73"/>
      <c r="F68" s="73"/>
      <c r="G68" s="48"/>
      <c r="H68" s="204"/>
      <c r="I68" s="76"/>
      <c r="J68" s="76"/>
      <c r="K68" s="76"/>
      <c r="L68" s="76"/>
      <c r="M68" s="76"/>
      <c r="N68" s="76"/>
    </row>
    <row r="69" spans="1:14" ht="15" customHeight="1" x14ac:dyDescent="0.3">
      <c r="A69" s="72">
        <f>Budget!D49</f>
        <v>3231101</v>
      </c>
      <c r="B69" s="70" t="s">
        <v>271</v>
      </c>
      <c r="C69" s="73">
        <f>Budget!V49</f>
        <v>0</v>
      </c>
      <c r="D69" s="73">
        <f>Budget!X49</f>
        <v>0</v>
      </c>
      <c r="E69" s="73"/>
      <c r="F69" s="73">
        <f t="shared" si="0"/>
        <v>0</v>
      </c>
      <c r="G69" s="51"/>
      <c r="H69" s="204"/>
      <c r="I69" s="76"/>
      <c r="J69" s="76"/>
      <c r="K69" s="76"/>
      <c r="L69" s="76"/>
      <c r="M69" s="76"/>
      <c r="N69" s="76"/>
    </row>
    <row r="70" spans="1:14" ht="15" customHeight="1" x14ac:dyDescent="0.3">
      <c r="A70" s="72">
        <v>32311</v>
      </c>
      <c r="B70" s="70"/>
      <c r="C70" s="73"/>
      <c r="D70" s="73"/>
      <c r="E70" s="73"/>
      <c r="F70" s="73"/>
      <c r="G70" s="51"/>
      <c r="H70" s="204"/>
      <c r="I70" s="76"/>
      <c r="J70" s="76"/>
      <c r="K70" s="76"/>
      <c r="L70" s="76"/>
      <c r="M70" s="76"/>
      <c r="N70" s="76"/>
    </row>
    <row r="71" spans="1:14" ht="15" customHeight="1" x14ac:dyDescent="0.3">
      <c r="A71" s="72">
        <f>Budget!D50</f>
        <v>3257101</v>
      </c>
      <c r="B71" s="70" t="s">
        <v>272</v>
      </c>
      <c r="C71" s="73">
        <f>Budget!V50</f>
        <v>100</v>
      </c>
      <c r="D71" s="73">
        <f>Budget!X50</f>
        <v>50</v>
      </c>
      <c r="E71" s="73"/>
      <c r="F71" s="73">
        <f t="shared" si="0"/>
        <v>150</v>
      </c>
      <c r="G71" s="205"/>
      <c r="H71" s="204"/>
      <c r="I71" s="76"/>
      <c r="J71" s="76"/>
      <c r="K71" s="76"/>
      <c r="L71" s="76"/>
      <c r="M71" s="76"/>
      <c r="N71" s="76"/>
    </row>
    <row r="72" spans="1:14" ht="15" customHeight="1" x14ac:dyDescent="0.3">
      <c r="A72" s="72">
        <f>Budget!D51</f>
        <v>3257101</v>
      </c>
      <c r="B72" s="70" t="s">
        <v>273</v>
      </c>
      <c r="C72" s="73">
        <f>Budget!V51</f>
        <v>0</v>
      </c>
      <c r="D72" s="73">
        <f>Budget!X51</f>
        <v>0</v>
      </c>
      <c r="E72" s="73"/>
      <c r="F72" s="73">
        <f t="shared" si="0"/>
        <v>0</v>
      </c>
      <c r="G72" s="205"/>
      <c r="H72" s="204"/>
      <c r="I72" s="206"/>
      <c r="J72" s="76"/>
      <c r="K72" s="76"/>
      <c r="L72" s="76"/>
      <c r="M72" s="76"/>
      <c r="N72" s="76"/>
    </row>
    <row r="73" spans="1:14" ht="15" customHeight="1" x14ac:dyDescent="0.3">
      <c r="A73" s="245">
        <v>32571</v>
      </c>
      <c r="B73" s="70"/>
      <c r="C73" s="73">
        <f>C71+C72+C78</f>
        <v>100</v>
      </c>
      <c r="D73" s="73">
        <f>D71+D72+D78</f>
        <v>50</v>
      </c>
      <c r="E73" s="73"/>
      <c r="F73" s="73"/>
      <c r="G73" s="205"/>
      <c r="H73" s="204"/>
      <c r="I73" s="206"/>
      <c r="J73" s="76"/>
      <c r="K73" s="76"/>
      <c r="L73" s="76"/>
      <c r="M73" s="76"/>
      <c r="N73" s="76"/>
    </row>
    <row r="74" spans="1:14" ht="15" customHeight="1" x14ac:dyDescent="0.3">
      <c r="A74" s="72">
        <f>Budget!D52</f>
        <v>3411101</v>
      </c>
      <c r="B74" s="70" t="s">
        <v>274</v>
      </c>
      <c r="C74" s="73">
        <f>Budget!V52</f>
        <v>0</v>
      </c>
      <c r="D74" s="73">
        <f>Budget!X52</f>
        <v>0</v>
      </c>
      <c r="E74" s="73"/>
      <c r="F74" s="73">
        <f t="shared" si="0"/>
        <v>0</v>
      </c>
      <c r="G74" s="50"/>
      <c r="H74" s="204"/>
      <c r="I74" s="76"/>
      <c r="J74" s="76"/>
      <c r="K74" s="76"/>
      <c r="L74" s="76"/>
      <c r="M74" s="76"/>
      <c r="N74" s="76"/>
    </row>
    <row r="75" spans="1:14" ht="15" customHeight="1" x14ac:dyDescent="0.3">
      <c r="A75" s="245">
        <v>34111</v>
      </c>
      <c r="B75" s="70"/>
      <c r="C75" s="73"/>
      <c r="D75" s="73"/>
      <c r="E75" s="73"/>
      <c r="F75" s="73"/>
      <c r="G75" s="50"/>
      <c r="H75" s="204"/>
      <c r="I75" s="76"/>
      <c r="J75" s="76"/>
      <c r="K75" s="76"/>
      <c r="L75" s="76"/>
      <c r="M75" s="76"/>
      <c r="N75" s="76"/>
    </row>
    <row r="76" spans="1:14" ht="15" customHeight="1" x14ac:dyDescent="0.3">
      <c r="A76" s="72">
        <f>Budget!D53</f>
        <v>3821117</v>
      </c>
      <c r="B76" s="70" t="s">
        <v>275</v>
      </c>
      <c r="C76" s="73">
        <f>Budget!V53</f>
        <v>0</v>
      </c>
      <c r="D76" s="73">
        <f>Budget!X53</f>
        <v>0</v>
      </c>
      <c r="E76" s="73"/>
      <c r="F76" s="73">
        <f t="shared" si="0"/>
        <v>0</v>
      </c>
      <c r="G76" s="76"/>
      <c r="H76" s="204"/>
      <c r="N76" s="76"/>
    </row>
    <row r="77" spans="1:14" ht="15" customHeight="1" x14ac:dyDescent="0.3">
      <c r="A77" s="72">
        <v>38211</v>
      </c>
      <c r="B77" s="70"/>
      <c r="C77" s="73"/>
      <c r="D77" s="73"/>
      <c r="E77" s="73"/>
      <c r="F77" s="73"/>
      <c r="G77" s="76"/>
      <c r="H77" s="204"/>
      <c r="N77" s="76"/>
    </row>
    <row r="78" spans="1:14" ht="15" customHeight="1" x14ac:dyDescent="0.3">
      <c r="A78" s="244">
        <f>Budget!D54</f>
        <v>3257103</v>
      </c>
      <c r="B78" s="70" t="s">
        <v>276</v>
      </c>
      <c r="C78" s="73">
        <f>Budget!V54</f>
        <v>0</v>
      </c>
      <c r="D78" s="73">
        <f>Budget!X54</f>
        <v>0</v>
      </c>
      <c r="E78" s="73"/>
      <c r="F78" s="73">
        <f t="shared" si="0"/>
        <v>0</v>
      </c>
      <c r="G78" s="45"/>
      <c r="H78" s="204"/>
      <c r="I78" s="76"/>
      <c r="J78" s="76"/>
      <c r="K78" s="76"/>
      <c r="L78" s="76"/>
      <c r="M78" s="76"/>
    </row>
    <row r="79" spans="1:14" ht="15" customHeight="1" x14ac:dyDescent="0.3">
      <c r="A79" s="247">
        <v>32571</v>
      </c>
      <c r="B79" s="70"/>
      <c r="C79" s="73"/>
      <c r="D79" s="73"/>
      <c r="E79" s="73"/>
      <c r="F79" s="73"/>
      <c r="G79" s="45"/>
      <c r="H79" s="204"/>
      <c r="I79" s="76"/>
      <c r="J79" s="76"/>
      <c r="K79" s="76"/>
      <c r="L79" s="76"/>
      <c r="M79" s="76"/>
    </row>
    <row r="80" spans="1:14" ht="19.5" x14ac:dyDescent="0.3">
      <c r="A80" s="72"/>
      <c r="B80" s="70" t="s">
        <v>210</v>
      </c>
      <c r="C80" s="73">
        <f>C13+C14+C26+C43+C48+C49+C54+C55+C57+C62+C63+C65+C73</f>
        <v>617</v>
      </c>
      <c r="D80" s="73">
        <f>Budget!X55</f>
        <v>372.3</v>
      </c>
      <c r="E80" s="73"/>
      <c r="F80" s="73">
        <f t="shared" ref="F80" si="1">SUM(F13:F78)</f>
        <v>880.3</v>
      </c>
      <c r="G80" s="50"/>
      <c r="H80" s="49"/>
      <c r="I80" s="76"/>
    </row>
    <row r="81" spans="1:9" ht="19.5" x14ac:dyDescent="0.3">
      <c r="A81" s="72" t="s">
        <v>228</v>
      </c>
      <c r="B81" s="70"/>
      <c r="C81" s="73"/>
      <c r="D81" s="73"/>
      <c r="E81" s="73"/>
      <c r="F81" s="73"/>
      <c r="G81" s="50"/>
      <c r="H81" s="49"/>
      <c r="I81" s="76"/>
    </row>
    <row r="82" spans="1:9" ht="19.5" x14ac:dyDescent="0.25">
      <c r="A82" s="72">
        <f>Budget!D57</f>
        <v>4112202</v>
      </c>
      <c r="B82" s="71" t="s">
        <v>277</v>
      </c>
      <c r="C82" s="73">
        <f>Budget!V57</f>
        <v>90</v>
      </c>
      <c r="D82" s="73">
        <f>Budget!X56</f>
        <v>0</v>
      </c>
      <c r="E82" s="73"/>
      <c r="F82" s="73">
        <f>C82+D82+E82</f>
        <v>90</v>
      </c>
      <c r="G82" s="45"/>
      <c r="H82" s="49"/>
      <c r="I82" s="80"/>
    </row>
    <row r="83" spans="1:9" ht="15" customHeight="1" x14ac:dyDescent="0.25">
      <c r="A83" s="72">
        <f>Budget!D58</f>
        <v>4112310</v>
      </c>
      <c r="B83" s="71" t="s">
        <v>267</v>
      </c>
      <c r="C83" s="73">
        <f>Budget!V58</f>
        <v>0</v>
      </c>
      <c r="D83" s="73">
        <f>Budget!X57</f>
        <v>0</v>
      </c>
      <c r="E83" s="73"/>
      <c r="F83" s="73">
        <f t="shared" ref="F83:F88" si="2">C83+D83+E83</f>
        <v>0</v>
      </c>
      <c r="G83" s="48"/>
      <c r="H83" s="49"/>
    </row>
    <row r="84" spans="1:9" ht="17.25" customHeight="1" x14ac:dyDescent="0.25">
      <c r="A84" s="72">
        <f>Budget!D59</f>
        <v>4112314</v>
      </c>
      <c r="B84" s="71" t="s">
        <v>265</v>
      </c>
      <c r="C84" s="73">
        <f>Budget!V59</f>
        <v>0</v>
      </c>
      <c r="D84" s="73">
        <f>Budget!X58</f>
        <v>0</v>
      </c>
      <c r="E84" s="73"/>
      <c r="F84" s="73">
        <f t="shared" si="2"/>
        <v>0</v>
      </c>
      <c r="G84" s="45"/>
      <c r="H84" s="49"/>
    </row>
    <row r="85" spans="1:9" ht="15" customHeight="1" x14ac:dyDescent="0.25">
      <c r="A85" s="72">
        <f>Budget!D60</f>
        <v>4112312</v>
      </c>
      <c r="B85" s="71" t="s">
        <v>278</v>
      </c>
      <c r="C85" s="73">
        <f>Budget!V60</f>
        <v>0</v>
      </c>
      <c r="D85" s="73">
        <f>Budget!X59</f>
        <v>0</v>
      </c>
      <c r="E85" s="73"/>
      <c r="F85" s="73">
        <f t="shared" si="2"/>
        <v>0</v>
      </c>
      <c r="G85" s="50"/>
      <c r="H85" s="49"/>
    </row>
    <row r="86" spans="1:9" ht="15" customHeight="1" x14ac:dyDescent="0.25">
      <c r="A86" s="72">
        <v>41123</v>
      </c>
      <c r="B86" s="71"/>
      <c r="C86" s="73">
        <f>SUM(C83:C85)</f>
        <v>0</v>
      </c>
      <c r="D86" s="73">
        <f>SUM(D83:D85)</f>
        <v>0</v>
      </c>
      <c r="E86" s="73"/>
      <c r="F86" s="73"/>
      <c r="G86" s="50"/>
      <c r="H86" s="49"/>
    </row>
    <row r="87" spans="1:9" ht="15" customHeight="1" x14ac:dyDescent="0.25">
      <c r="A87" s="72">
        <f>Budget!D61</f>
        <v>4111201</v>
      </c>
      <c r="B87" s="71" t="s">
        <v>279</v>
      </c>
      <c r="C87" s="73">
        <f>Budget!V61</f>
        <v>14</v>
      </c>
      <c r="D87" s="73">
        <v>87.7</v>
      </c>
      <c r="E87" s="73"/>
      <c r="F87" s="73">
        <f t="shared" si="2"/>
        <v>101.7</v>
      </c>
      <c r="G87" s="50"/>
      <c r="H87" s="49"/>
    </row>
    <row r="88" spans="1:9" ht="15" customHeight="1" x14ac:dyDescent="0.25">
      <c r="A88" s="100"/>
      <c r="B88" s="71" t="s">
        <v>216</v>
      </c>
      <c r="C88" s="73">
        <f>SUM(C82:C87)</f>
        <v>104</v>
      </c>
      <c r="D88" s="73">
        <f>SUM(D82:D87)</f>
        <v>87.7</v>
      </c>
      <c r="E88" s="73"/>
      <c r="F88" s="73">
        <f t="shared" si="2"/>
        <v>191.7</v>
      </c>
      <c r="G88" s="50"/>
      <c r="H88" s="49"/>
    </row>
    <row r="89" spans="1:9" ht="19.5" x14ac:dyDescent="0.3">
      <c r="A89" s="208"/>
      <c r="B89" s="71" t="s">
        <v>225</v>
      </c>
      <c r="C89" s="73">
        <f>C80+C88</f>
        <v>721</v>
      </c>
      <c r="D89" s="73">
        <f>D80+D88</f>
        <v>460</v>
      </c>
      <c r="E89" s="73"/>
      <c r="F89" s="73">
        <f t="shared" ref="F89" si="3">F80+F88</f>
        <v>1072</v>
      </c>
      <c r="G89" s="50"/>
      <c r="H89" s="49"/>
    </row>
    <row r="90" spans="1:9" ht="15" customHeight="1" x14ac:dyDescent="0.3">
      <c r="A90" s="98"/>
      <c r="B90" s="57"/>
      <c r="C90" s="58"/>
      <c r="D90" s="57"/>
      <c r="E90" s="57"/>
      <c r="F90" s="57"/>
      <c r="G90" s="207"/>
      <c r="H90" s="49"/>
    </row>
    <row r="91" spans="1:9" ht="16.5" customHeight="1" x14ac:dyDescent="0.3">
      <c r="A91" s="98"/>
      <c r="B91" s="57"/>
      <c r="C91" s="57"/>
      <c r="D91" s="57"/>
      <c r="E91" s="57"/>
      <c r="F91" s="68"/>
      <c r="G91" s="207"/>
    </row>
    <row r="92" spans="1:9" ht="16.5" customHeight="1" x14ac:dyDescent="0.3">
      <c r="A92" s="98"/>
      <c r="B92" s="57"/>
      <c r="C92" s="75" t="s">
        <v>96</v>
      </c>
      <c r="D92" s="75"/>
      <c r="E92" s="75"/>
      <c r="F92" s="74"/>
      <c r="G92" s="74"/>
    </row>
    <row r="93" spans="1:9" ht="14.25" customHeight="1" x14ac:dyDescent="0.3">
      <c r="A93" s="98"/>
      <c r="B93" s="57"/>
      <c r="C93" s="75" t="s">
        <v>97</v>
      </c>
      <c r="D93" s="75"/>
      <c r="E93" s="75"/>
      <c r="G93" s="17"/>
    </row>
    <row r="94" spans="1:9" ht="13.5" customHeight="1" x14ac:dyDescent="0.3">
      <c r="A94" s="98"/>
      <c r="B94" s="57"/>
      <c r="D94" s="77"/>
      <c r="E94" s="77"/>
      <c r="F94" s="77"/>
      <c r="G94" s="77"/>
    </row>
    <row r="95" spans="1:9" ht="16.5" x14ac:dyDescent="0.25">
      <c r="B95" s="77"/>
      <c r="D95" s="77"/>
      <c r="E95" s="77"/>
      <c r="F95" s="77"/>
      <c r="G95" s="77"/>
    </row>
    <row r="96" spans="1:9" ht="21.75" customHeight="1" x14ac:dyDescent="0.25">
      <c r="B96" s="77"/>
      <c r="D96" s="77"/>
      <c r="E96" s="77"/>
      <c r="F96" s="77"/>
      <c r="G96" s="77"/>
    </row>
    <row r="97" spans="2:7" ht="17.25" customHeight="1" x14ac:dyDescent="0.25">
      <c r="B97" s="77"/>
      <c r="D97" s="77"/>
      <c r="E97" s="77"/>
      <c r="F97" s="77"/>
      <c r="G97" s="77"/>
    </row>
    <row r="98" spans="2:7" ht="16.5" x14ac:dyDescent="0.25">
      <c r="B98" s="77"/>
      <c r="C98" s="203"/>
      <c r="D98" s="77"/>
      <c r="E98" s="77"/>
      <c r="F98" s="77"/>
      <c r="G98" s="77"/>
    </row>
    <row r="99" spans="2:7" ht="16.5" x14ac:dyDescent="0.25">
      <c r="B99" s="77"/>
      <c r="D99" s="77"/>
      <c r="E99" s="77"/>
      <c r="F99" s="77"/>
      <c r="G99" s="77"/>
    </row>
    <row r="100" spans="2:7" ht="16.5" x14ac:dyDescent="0.25">
      <c r="B100" s="77"/>
    </row>
    <row r="101" spans="2:7" ht="16.5" x14ac:dyDescent="0.25">
      <c r="B101" s="77"/>
    </row>
  </sheetData>
  <mergeCells count="5">
    <mergeCell ref="A10:B11"/>
    <mergeCell ref="C10:C11"/>
    <mergeCell ref="D10:E10"/>
    <mergeCell ref="F10:F11"/>
    <mergeCell ref="G10:G11"/>
  </mergeCells>
  <printOptions horizontalCentered="1"/>
  <pageMargins left="0.7" right="0.5" top="0.5" bottom="0.5" header="0.05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F2B6-CE4F-4463-920C-13D1864BF4D6}">
  <dimension ref="A1:P23"/>
  <sheetViews>
    <sheetView tabSelected="1" view="pageBreakPreview" zoomScale="130" zoomScaleNormal="100" zoomScaleSheetLayoutView="130" workbookViewId="0">
      <selection activeCell="N16" sqref="N16"/>
    </sheetView>
  </sheetViews>
  <sheetFormatPr defaultRowHeight="15" x14ac:dyDescent="0.25"/>
  <cols>
    <col min="1" max="1" width="16.28515625" style="325" customWidth="1"/>
    <col min="2" max="2" width="12.85546875" style="325" customWidth="1"/>
    <col min="3" max="3" width="15.85546875" customWidth="1"/>
    <col min="4" max="5" width="9.140625" customWidth="1"/>
    <col min="6" max="6" width="7.5703125" customWidth="1"/>
    <col min="7" max="7" width="11" customWidth="1"/>
    <col min="8" max="8" width="11.5703125" bestFit="1" customWidth="1"/>
    <col min="9" max="9" width="15.7109375" customWidth="1"/>
    <col min="11" max="11" width="0" hidden="1" customWidth="1"/>
  </cols>
  <sheetData>
    <row r="1" spans="1:16" x14ac:dyDescent="0.25">
      <c r="A1" s="386" t="s">
        <v>386</v>
      </c>
      <c r="B1" s="386"/>
      <c r="C1" s="386"/>
      <c r="D1" s="386"/>
      <c r="E1" s="386"/>
      <c r="F1" s="386"/>
      <c r="G1" s="386"/>
      <c r="H1" s="386"/>
    </row>
    <row r="2" spans="1:16" x14ac:dyDescent="0.25">
      <c r="A2" s="324"/>
      <c r="B2" s="324"/>
      <c r="C2" s="324"/>
      <c r="D2" s="324"/>
      <c r="E2" s="324"/>
      <c r="F2" s="324"/>
      <c r="G2" s="324"/>
    </row>
    <row r="3" spans="1:16" x14ac:dyDescent="0.25">
      <c r="A3" s="324"/>
      <c r="B3" s="324"/>
      <c r="C3" s="324"/>
      <c r="D3" s="324"/>
      <c r="E3" s="324"/>
      <c r="F3" s="324"/>
      <c r="G3" s="324"/>
    </row>
    <row r="4" spans="1:16" x14ac:dyDescent="0.25">
      <c r="C4" s="325"/>
      <c r="D4" s="325"/>
      <c r="E4" s="325"/>
      <c r="F4" s="325"/>
      <c r="G4" s="325"/>
    </row>
    <row r="5" spans="1:16" x14ac:dyDescent="0.25">
      <c r="A5" s="391" t="s">
        <v>373</v>
      </c>
      <c r="B5" s="391"/>
      <c r="C5" s="311"/>
      <c r="D5" s="311"/>
      <c r="E5" s="311"/>
      <c r="F5" s="311"/>
      <c r="G5" s="326"/>
      <c r="H5" t="s">
        <v>344</v>
      </c>
    </row>
    <row r="6" spans="1:16" ht="24" customHeight="1" x14ac:dyDescent="0.25">
      <c r="A6" s="334" t="s">
        <v>150</v>
      </c>
      <c r="B6" s="384" t="s">
        <v>374</v>
      </c>
      <c r="C6" s="385"/>
      <c r="D6" s="265" t="s">
        <v>353</v>
      </c>
      <c r="E6" s="265" t="s">
        <v>354</v>
      </c>
      <c r="F6" s="265" t="s">
        <v>355</v>
      </c>
      <c r="G6" s="295" t="s">
        <v>356</v>
      </c>
      <c r="H6" s="301" t="s">
        <v>357</v>
      </c>
    </row>
    <row r="7" spans="1:16" ht="15" customHeight="1" x14ac:dyDescent="0.25">
      <c r="A7" s="327">
        <v>31113</v>
      </c>
      <c r="B7" s="382" t="s">
        <v>309</v>
      </c>
      <c r="C7" s="383"/>
      <c r="D7" s="328"/>
      <c r="E7" s="328"/>
      <c r="F7" s="328"/>
      <c r="G7" s="331">
        <f>'Details Code'!G6</f>
        <v>1</v>
      </c>
      <c r="H7" s="332">
        <f>'Details Code'!H7</f>
        <v>0.98039215686274506</v>
      </c>
      <c r="I7" s="46"/>
    </row>
    <row r="8" spans="1:16" ht="15" customHeight="1" x14ac:dyDescent="0.25">
      <c r="A8" s="329">
        <v>32111</v>
      </c>
      <c r="B8" s="382" t="s">
        <v>336</v>
      </c>
      <c r="C8" s="383"/>
      <c r="D8" s="328"/>
      <c r="E8" s="328"/>
      <c r="F8" s="328"/>
      <c r="G8" s="331">
        <f>'Details Code'!G10+'Details Code'!G11+'Details Code'!G12+'Details Code'!G14+'Details Code'!G15+'Details Code'!G16+'Details Code'!G17+'Details Code'!G18+'Details Code'!G19+'Details Code'!G20+'Details Code'!G21</f>
        <v>0</v>
      </c>
      <c r="H8" s="332">
        <f>'Details Code'!H22</f>
        <v>0</v>
      </c>
      <c r="I8" s="46"/>
    </row>
    <row r="9" spans="1:16" ht="15" customHeight="1" x14ac:dyDescent="0.25">
      <c r="A9" s="329">
        <v>32311</v>
      </c>
      <c r="B9" s="382" t="s">
        <v>328</v>
      </c>
      <c r="C9" s="383"/>
      <c r="D9" s="328"/>
      <c r="E9" s="328"/>
      <c r="F9" s="328"/>
      <c r="G9" s="331">
        <f>'Details Code'!G24</f>
        <v>0</v>
      </c>
      <c r="H9" s="332">
        <f>'Details Code'!H25</f>
        <v>0</v>
      </c>
      <c r="I9" s="49"/>
    </row>
    <row r="10" spans="1:16" ht="15" customHeight="1" x14ac:dyDescent="0.3">
      <c r="A10" s="329">
        <v>32312</v>
      </c>
      <c r="B10" s="382" t="s">
        <v>317</v>
      </c>
      <c r="C10" s="383"/>
      <c r="D10" s="328"/>
      <c r="E10" s="328"/>
      <c r="F10" s="328"/>
      <c r="G10" s="331">
        <f>'Details Code'!G27</f>
        <v>0</v>
      </c>
      <c r="H10" s="332">
        <f>'Details Code'!H28</f>
        <v>0</v>
      </c>
      <c r="M10" s="49"/>
      <c r="N10" s="76"/>
      <c r="O10" s="76"/>
      <c r="P10" s="76"/>
    </row>
    <row r="11" spans="1:16" ht="15" customHeight="1" x14ac:dyDescent="0.3">
      <c r="A11" s="329">
        <v>32441</v>
      </c>
      <c r="B11" s="382" t="s">
        <v>343</v>
      </c>
      <c r="C11" s="383"/>
      <c r="D11" s="328"/>
      <c r="E11" s="328"/>
      <c r="F11" s="328"/>
      <c r="G11" s="331">
        <f>'Details Code'!G30</f>
        <v>0</v>
      </c>
      <c r="H11" s="332">
        <f>'Details Code'!H31</f>
        <v>0</v>
      </c>
      <c r="I11" s="204"/>
      <c r="J11" s="76"/>
      <c r="K11" s="76"/>
      <c r="L11" s="76"/>
      <c r="M11" s="76"/>
      <c r="N11" s="76"/>
    </row>
    <row r="12" spans="1:16" ht="15" customHeight="1" x14ac:dyDescent="0.3">
      <c r="A12" s="329">
        <v>32551</v>
      </c>
      <c r="B12" s="382" t="s">
        <v>337</v>
      </c>
      <c r="C12" s="383"/>
      <c r="D12" s="328"/>
      <c r="E12" s="328"/>
      <c r="F12" s="328"/>
      <c r="G12" s="331">
        <f>'Details Code'!G33+'Details Code'!G34+'Details Code'!G35+'Details Code'!G36</f>
        <v>0</v>
      </c>
      <c r="H12" s="332">
        <f>'Details Code'!H37</f>
        <v>0</v>
      </c>
      <c r="I12" s="204"/>
      <c r="J12" s="76"/>
      <c r="K12" s="76"/>
      <c r="L12" s="76"/>
      <c r="M12" s="76"/>
      <c r="N12" s="76"/>
    </row>
    <row r="13" spans="1:16" ht="15" customHeight="1" x14ac:dyDescent="0.25">
      <c r="A13" s="329">
        <v>32561</v>
      </c>
      <c r="B13" s="382" t="s">
        <v>334</v>
      </c>
      <c r="C13" s="383"/>
      <c r="D13" s="328"/>
      <c r="E13" s="328"/>
      <c r="F13" s="328"/>
      <c r="G13" s="331">
        <f>'Details Code'!G39+'Details Code'!G41</f>
        <v>0</v>
      </c>
      <c r="H13" s="332">
        <f>'Details Code'!H42</f>
        <v>0</v>
      </c>
      <c r="I13" s="49"/>
    </row>
    <row r="14" spans="1:16" ht="15" customHeight="1" x14ac:dyDescent="0.25">
      <c r="A14" s="329">
        <v>32581</v>
      </c>
      <c r="B14" s="382" t="s">
        <v>389</v>
      </c>
      <c r="C14" s="383"/>
      <c r="D14" s="328"/>
      <c r="E14" s="328"/>
      <c r="F14" s="328"/>
      <c r="G14" s="331">
        <f>'Details Code'!G46</f>
        <v>0</v>
      </c>
      <c r="H14" s="332">
        <f>'Details Code'!H46</f>
        <v>0</v>
      </c>
      <c r="I14" s="49"/>
    </row>
    <row r="15" spans="1:16" ht="28.5" customHeight="1" x14ac:dyDescent="0.25">
      <c r="A15" s="329"/>
      <c r="B15" s="389" t="s">
        <v>371</v>
      </c>
      <c r="C15" s="390"/>
      <c r="D15" s="328"/>
      <c r="E15" s="328"/>
      <c r="F15" s="328"/>
      <c r="G15" s="331">
        <f>'Details Code'!G47</f>
        <v>0.02</v>
      </c>
      <c r="H15" s="332">
        <f>'Details Code'!H47</f>
        <v>1.9607843137254902E-2</v>
      </c>
      <c r="I15" s="49"/>
    </row>
    <row r="16" spans="1:16" ht="15" customHeight="1" x14ac:dyDescent="0.25">
      <c r="A16" s="339"/>
      <c r="B16" s="392" t="s">
        <v>351</v>
      </c>
      <c r="C16" s="393"/>
      <c r="D16" s="336"/>
      <c r="E16" s="336"/>
      <c r="F16" s="336"/>
      <c r="G16" s="337">
        <f>SUM(G7:G15)</f>
        <v>1.02</v>
      </c>
      <c r="H16" s="340">
        <f>'Details Code'!H48</f>
        <v>1</v>
      </c>
      <c r="I16" s="49"/>
    </row>
    <row r="17" spans="1:9" ht="15" customHeight="1" x14ac:dyDescent="0.25">
      <c r="A17" s="394" t="s">
        <v>349</v>
      </c>
      <c r="B17" s="395"/>
      <c r="C17" s="330"/>
      <c r="D17" s="330"/>
      <c r="E17" s="330"/>
      <c r="F17" s="330"/>
      <c r="G17" s="331"/>
      <c r="H17" s="332"/>
      <c r="I17" s="49"/>
    </row>
    <row r="18" spans="1:9" ht="15" customHeight="1" x14ac:dyDescent="0.3">
      <c r="A18" s="329">
        <v>41122</v>
      </c>
      <c r="B18" s="382" t="s">
        <v>324</v>
      </c>
      <c r="C18" s="383"/>
      <c r="D18" s="328"/>
      <c r="E18" s="328"/>
      <c r="F18" s="328"/>
      <c r="G18" s="331">
        <f>'Details Code'!G52</f>
        <v>0</v>
      </c>
      <c r="H18" s="333">
        <f>'Details Code'!H53</f>
        <v>0</v>
      </c>
    </row>
    <row r="19" spans="1:9" ht="15" customHeight="1" x14ac:dyDescent="0.3">
      <c r="A19" s="329">
        <v>41123</v>
      </c>
      <c r="B19" s="382" t="s">
        <v>338</v>
      </c>
      <c r="C19" s="383"/>
      <c r="D19" s="328"/>
      <c r="E19" s="328"/>
      <c r="F19" s="328"/>
      <c r="G19" s="331">
        <f>'Details Code'!G55+'Details Code'!G56+'Details Code'!G57+'Details Code'!G58+'Details Code'!G59</f>
        <v>0</v>
      </c>
      <c r="H19" s="333">
        <f>'Details Code'!H60</f>
        <v>0</v>
      </c>
    </row>
    <row r="20" spans="1:9" ht="15" customHeight="1" x14ac:dyDescent="0.3">
      <c r="A20" s="329">
        <v>41133</v>
      </c>
      <c r="B20" s="382" t="s">
        <v>339</v>
      </c>
      <c r="C20" s="383"/>
      <c r="D20" s="328"/>
      <c r="E20" s="328"/>
      <c r="F20" s="328"/>
      <c r="G20" s="331">
        <f>'Details Code'!G62+'Details Code'!G63</f>
        <v>0</v>
      </c>
      <c r="H20" s="333">
        <f>'Details Code'!H64</f>
        <v>0</v>
      </c>
    </row>
    <row r="21" spans="1:9" ht="30" customHeight="1" x14ac:dyDescent="0.3">
      <c r="A21" s="329"/>
      <c r="B21" s="389" t="s">
        <v>372</v>
      </c>
      <c r="C21" s="390"/>
      <c r="D21" s="328"/>
      <c r="E21" s="328"/>
      <c r="F21" s="328"/>
      <c r="G21" s="331">
        <f>'Details Code'!G65</f>
        <v>0</v>
      </c>
      <c r="H21" s="333">
        <f>'Details Code'!H65</f>
        <v>0</v>
      </c>
    </row>
    <row r="22" spans="1:9" ht="15" customHeight="1" x14ac:dyDescent="0.3">
      <c r="A22" s="335"/>
      <c r="B22" s="392" t="s">
        <v>352</v>
      </c>
      <c r="C22" s="393"/>
      <c r="D22" s="336"/>
      <c r="E22" s="336"/>
      <c r="F22" s="336"/>
      <c r="G22" s="337">
        <f>SUM(G18:G21)</f>
        <v>0</v>
      </c>
      <c r="H22" s="338">
        <f>'Details Code'!H66</f>
        <v>0</v>
      </c>
    </row>
    <row r="23" spans="1:9" s="311" customFormat="1" ht="25.5" customHeight="1" x14ac:dyDescent="0.25">
      <c r="A23" s="341"/>
      <c r="B23" s="387" t="s">
        <v>347</v>
      </c>
      <c r="C23" s="388"/>
      <c r="D23" s="341"/>
      <c r="E23" s="341"/>
      <c r="F23" s="341"/>
      <c r="G23" s="342">
        <f>G16+G22</f>
        <v>1.02</v>
      </c>
      <c r="H23" s="343">
        <f>'Details Code'!H67</f>
        <v>1</v>
      </c>
    </row>
  </sheetData>
  <mergeCells count="20">
    <mergeCell ref="B6:C6"/>
    <mergeCell ref="A1:H1"/>
    <mergeCell ref="B23:C23"/>
    <mergeCell ref="B12:C12"/>
    <mergeCell ref="B13:C13"/>
    <mergeCell ref="B18:C18"/>
    <mergeCell ref="B19:C19"/>
    <mergeCell ref="B20:C20"/>
    <mergeCell ref="B15:C15"/>
    <mergeCell ref="B21:C21"/>
    <mergeCell ref="A5:B5"/>
    <mergeCell ref="B16:C16"/>
    <mergeCell ref="A17:B17"/>
    <mergeCell ref="B22:C22"/>
    <mergeCell ref="B14:C14"/>
    <mergeCell ref="B11:C11"/>
    <mergeCell ref="B7:C7"/>
    <mergeCell ref="B8:C8"/>
    <mergeCell ref="B9:C9"/>
    <mergeCell ref="B10:C10"/>
  </mergeCells>
  <printOptions horizontalCentered="1"/>
  <pageMargins left="0.7" right="0.5" top="0.9" bottom="0.4" header="0" footer="0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EC7B-18D8-4EC1-BFB8-C66059F13317}">
  <dimension ref="A1:P67"/>
  <sheetViews>
    <sheetView view="pageBreakPreview" zoomScale="130" zoomScaleNormal="100" zoomScaleSheetLayoutView="130" workbookViewId="0">
      <selection activeCell="L12" sqref="L12"/>
    </sheetView>
  </sheetViews>
  <sheetFormatPr defaultRowHeight="15" x14ac:dyDescent="0.25"/>
  <cols>
    <col min="1" max="1" width="8.28515625" style="281" customWidth="1"/>
    <col min="2" max="2" width="10.7109375" style="281" customWidth="1"/>
    <col min="3" max="3" width="33.5703125" style="263" customWidth="1"/>
    <col min="4" max="4" width="6.85546875" style="263" customWidth="1"/>
    <col min="5" max="5" width="8.28515625" style="263" customWidth="1"/>
    <col min="6" max="6" width="7.140625" style="263" customWidth="1"/>
    <col min="7" max="7" width="9.28515625" style="299" customWidth="1"/>
    <col min="8" max="8" width="9.42578125" style="300" customWidth="1"/>
    <col min="9" max="9" width="15.7109375" customWidth="1"/>
    <col min="11" max="11" width="0" hidden="1" customWidth="1"/>
  </cols>
  <sheetData>
    <row r="1" spans="1:9" ht="15.75" x14ac:dyDescent="0.25">
      <c r="A1" s="396" t="s">
        <v>385</v>
      </c>
      <c r="B1" s="396"/>
      <c r="C1" s="396"/>
      <c r="D1" s="396"/>
      <c r="E1" s="396"/>
      <c r="F1" s="396"/>
      <c r="G1" s="396"/>
      <c r="H1" s="396"/>
    </row>
    <row r="3" spans="1:9" x14ac:dyDescent="0.25">
      <c r="A3" s="416" t="s">
        <v>348</v>
      </c>
      <c r="B3" s="416"/>
      <c r="C3" s="264"/>
      <c r="D3" s="264"/>
      <c r="E3" s="264"/>
      <c r="F3" s="264"/>
      <c r="G3" s="294" t="s">
        <v>344</v>
      </c>
    </row>
    <row r="4" spans="1:9" x14ac:dyDescent="0.25">
      <c r="A4" s="409" t="s">
        <v>150</v>
      </c>
      <c r="B4" s="409"/>
      <c r="C4" s="265" t="s">
        <v>374</v>
      </c>
      <c r="D4" s="265" t="s">
        <v>353</v>
      </c>
      <c r="E4" s="265" t="s">
        <v>354</v>
      </c>
      <c r="F4" s="265" t="s">
        <v>355</v>
      </c>
      <c r="G4" s="295" t="s">
        <v>356</v>
      </c>
      <c r="H4" s="301" t="s">
        <v>357</v>
      </c>
    </row>
    <row r="5" spans="1:9" ht="15" customHeight="1" x14ac:dyDescent="0.25">
      <c r="A5" s="266">
        <v>31113</v>
      </c>
      <c r="B5" s="267" t="s">
        <v>309</v>
      </c>
      <c r="C5" s="268"/>
      <c r="D5" s="269"/>
      <c r="E5" s="269"/>
      <c r="F5" s="269"/>
      <c r="G5" s="293"/>
      <c r="H5" s="302"/>
      <c r="I5" s="46"/>
    </row>
    <row r="6" spans="1:9" ht="15" customHeight="1" x14ac:dyDescent="0.25">
      <c r="A6" s="270"/>
      <c r="B6" s="271">
        <v>3111332</v>
      </c>
      <c r="C6" s="272" t="s">
        <v>310</v>
      </c>
      <c r="D6" s="272"/>
      <c r="E6" s="272"/>
      <c r="F6" s="272"/>
      <c r="G6" s="289">
        <v>1</v>
      </c>
      <c r="H6" s="308">
        <f>G6/G67</f>
        <v>0.98039215686274506</v>
      </c>
      <c r="I6" s="46"/>
    </row>
    <row r="7" spans="1:9" s="311" customFormat="1" ht="15" customHeight="1" x14ac:dyDescent="0.25">
      <c r="A7" s="309"/>
      <c r="B7" s="410" t="s">
        <v>366</v>
      </c>
      <c r="C7" s="411"/>
      <c r="D7" s="282"/>
      <c r="E7" s="282"/>
      <c r="F7" s="282"/>
      <c r="G7" s="286">
        <f>SUM(G6)</f>
        <v>1</v>
      </c>
      <c r="H7" s="303">
        <f>G7/G67</f>
        <v>0.98039215686274506</v>
      </c>
      <c r="I7" s="310"/>
    </row>
    <row r="8" spans="1:9" ht="15" customHeight="1" x14ac:dyDescent="0.25">
      <c r="A8" s="270">
        <v>32111</v>
      </c>
      <c r="B8" s="407" t="s">
        <v>336</v>
      </c>
      <c r="C8" s="408"/>
      <c r="D8" s="273"/>
      <c r="E8" s="273"/>
      <c r="F8" s="273"/>
      <c r="G8" s="289"/>
      <c r="H8" s="302"/>
      <c r="I8" s="46"/>
    </row>
    <row r="9" spans="1:9" ht="15" customHeight="1" x14ac:dyDescent="0.25">
      <c r="A9" s="421"/>
      <c r="B9" s="403">
        <v>3211104</v>
      </c>
      <c r="C9" s="406" t="s">
        <v>340</v>
      </c>
      <c r="D9" s="406"/>
      <c r="E9" s="406"/>
      <c r="F9" s="406"/>
      <c r="G9" s="406"/>
      <c r="H9" s="302"/>
      <c r="I9" s="46"/>
    </row>
    <row r="10" spans="1:9" ht="15" customHeight="1" x14ac:dyDescent="0.25">
      <c r="A10" s="422"/>
      <c r="B10" s="404"/>
      <c r="C10" s="272" t="s">
        <v>312</v>
      </c>
      <c r="D10" s="272"/>
      <c r="E10" s="272"/>
      <c r="F10" s="272"/>
      <c r="G10" s="289"/>
      <c r="H10" s="302">
        <f>G10/G67</f>
        <v>0</v>
      </c>
      <c r="I10" s="46"/>
    </row>
    <row r="11" spans="1:9" ht="15" customHeight="1" x14ac:dyDescent="0.25">
      <c r="A11" s="422"/>
      <c r="B11" s="404"/>
      <c r="C11" s="272" t="s">
        <v>313</v>
      </c>
      <c r="D11" s="272"/>
      <c r="E11" s="272"/>
      <c r="F11" s="272"/>
      <c r="G11" s="289"/>
      <c r="H11" s="302">
        <f>G11/G67</f>
        <v>0</v>
      </c>
      <c r="I11" s="46"/>
    </row>
    <row r="12" spans="1:9" ht="15" customHeight="1" x14ac:dyDescent="0.25">
      <c r="A12" s="422"/>
      <c r="B12" s="404"/>
      <c r="C12" s="272" t="s">
        <v>314</v>
      </c>
      <c r="D12" s="272"/>
      <c r="E12" s="272"/>
      <c r="F12" s="272"/>
      <c r="G12" s="289"/>
      <c r="H12" s="302">
        <f>G12/G67</f>
        <v>0</v>
      </c>
      <c r="I12" s="46"/>
    </row>
    <row r="13" spans="1:9" ht="15" hidden="1" customHeight="1" x14ac:dyDescent="0.25">
      <c r="A13" s="422"/>
      <c r="B13" s="404"/>
      <c r="C13" s="272" t="s">
        <v>311</v>
      </c>
      <c r="D13" s="272"/>
      <c r="E13" s="272"/>
      <c r="F13" s="272"/>
      <c r="G13" s="289"/>
      <c r="H13" s="302"/>
      <c r="I13" s="46"/>
    </row>
    <row r="14" spans="1:9" ht="15" customHeight="1" x14ac:dyDescent="0.25">
      <c r="A14" s="422"/>
      <c r="B14" s="404"/>
      <c r="C14" s="272" t="s">
        <v>302</v>
      </c>
      <c r="D14" s="272"/>
      <c r="E14" s="272"/>
      <c r="F14" s="272"/>
      <c r="G14" s="289"/>
      <c r="H14" s="302">
        <f>G14/G67</f>
        <v>0</v>
      </c>
      <c r="I14" s="46"/>
    </row>
    <row r="15" spans="1:9" ht="15" customHeight="1" x14ac:dyDescent="0.25">
      <c r="A15" s="423"/>
      <c r="B15" s="405"/>
      <c r="C15" s="272" t="s">
        <v>311</v>
      </c>
      <c r="D15" s="272"/>
      <c r="E15" s="272"/>
      <c r="F15" s="272"/>
      <c r="G15" s="289"/>
      <c r="H15" s="302">
        <f>G15/G67</f>
        <v>0</v>
      </c>
      <c r="I15" s="46"/>
    </row>
    <row r="16" spans="1:9" ht="15" customHeight="1" x14ac:dyDescent="0.25">
      <c r="A16" s="275"/>
      <c r="B16" s="271">
        <v>3211111</v>
      </c>
      <c r="C16" s="272" t="s">
        <v>325</v>
      </c>
      <c r="D16" s="272"/>
      <c r="E16" s="272"/>
      <c r="F16" s="272"/>
      <c r="G16" s="289"/>
      <c r="H16" s="302">
        <f>G16/G67</f>
        <v>0</v>
      </c>
      <c r="I16" s="49"/>
    </row>
    <row r="17" spans="1:16" ht="15" customHeight="1" x14ac:dyDescent="0.25">
      <c r="A17" s="275"/>
      <c r="B17" s="271">
        <v>3211117</v>
      </c>
      <c r="C17" s="272" t="s">
        <v>315</v>
      </c>
      <c r="D17" s="272"/>
      <c r="E17" s="272"/>
      <c r="F17" s="272"/>
      <c r="G17" s="289"/>
      <c r="H17" s="302">
        <f>G17/G67</f>
        <v>0</v>
      </c>
      <c r="J17" s="49"/>
    </row>
    <row r="18" spans="1:16" ht="15" customHeight="1" x14ac:dyDescent="0.25">
      <c r="A18" s="275"/>
      <c r="B18" s="271">
        <v>3211125</v>
      </c>
      <c r="C18" s="272" t="s">
        <v>316</v>
      </c>
      <c r="D18" s="272"/>
      <c r="E18" s="272"/>
      <c r="F18" s="272"/>
      <c r="G18" s="289"/>
      <c r="H18" s="302">
        <f>G18/G67</f>
        <v>0</v>
      </c>
      <c r="I18" s="49"/>
    </row>
    <row r="19" spans="1:16" ht="15" customHeight="1" x14ac:dyDescent="0.25">
      <c r="A19" s="275"/>
      <c r="B19" s="271">
        <v>3211127</v>
      </c>
      <c r="C19" s="272" t="s">
        <v>326</v>
      </c>
      <c r="D19" s="272"/>
      <c r="E19" s="272"/>
      <c r="F19" s="272"/>
      <c r="G19" s="289"/>
      <c r="H19" s="302">
        <f>G19/G67</f>
        <v>0</v>
      </c>
      <c r="I19" s="49"/>
    </row>
    <row r="20" spans="1:16" ht="15" customHeight="1" x14ac:dyDescent="0.25">
      <c r="A20" s="275"/>
      <c r="B20" s="271">
        <v>3211128</v>
      </c>
      <c r="C20" s="272" t="s">
        <v>327</v>
      </c>
      <c r="D20" s="272"/>
      <c r="E20" s="272"/>
      <c r="F20" s="272"/>
      <c r="G20" s="289"/>
      <c r="H20" s="302">
        <f>G20/G67</f>
        <v>0</v>
      </c>
      <c r="I20" s="49"/>
    </row>
    <row r="21" spans="1:16" ht="15" customHeight="1" x14ac:dyDescent="0.25">
      <c r="A21" s="274"/>
      <c r="B21" s="271"/>
      <c r="C21" s="272" t="s">
        <v>321</v>
      </c>
      <c r="D21" s="272"/>
      <c r="E21" s="272"/>
      <c r="F21" s="272"/>
      <c r="G21" s="289"/>
      <c r="H21" s="302">
        <f>G21/G67</f>
        <v>0</v>
      </c>
      <c r="I21" s="49"/>
    </row>
    <row r="22" spans="1:16" ht="15" customHeight="1" x14ac:dyDescent="0.25">
      <c r="A22" s="274"/>
      <c r="B22" s="410" t="s">
        <v>358</v>
      </c>
      <c r="C22" s="411"/>
      <c r="D22" s="282"/>
      <c r="E22" s="282"/>
      <c r="F22" s="282"/>
      <c r="G22" s="286">
        <f>SUM(G10:G21)</f>
        <v>0</v>
      </c>
      <c r="H22" s="303">
        <f>G22/G67</f>
        <v>0</v>
      </c>
      <c r="I22" s="49"/>
    </row>
    <row r="23" spans="1:16" ht="15" customHeight="1" x14ac:dyDescent="0.25">
      <c r="A23" s="270">
        <v>32311</v>
      </c>
      <c r="B23" s="407" t="s">
        <v>360</v>
      </c>
      <c r="C23" s="408"/>
      <c r="D23" s="273"/>
      <c r="E23" s="273"/>
      <c r="F23" s="273"/>
      <c r="G23" s="289"/>
      <c r="H23" s="302"/>
      <c r="I23" s="49"/>
    </row>
    <row r="24" spans="1:16" ht="15" customHeight="1" x14ac:dyDescent="0.3">
      <c r="A24" s="275"/>
      <c r="B24" s="271">
        <v>3231101</v>
      </c>
      <c r="C24" s="272" t="s">
        <v>328</v>
      </c>
      <c r="D24" s="272"/>
      <c r="E24" s="272"/>
      <c r="F24" s="272"/>
      <c r="G24" s="289"/>
      <c r="H24" s="302">
        <f>G24/G67</f>
        <v>0</v>
      </c>
      <c r="M24" s="49"/>
      <c r="N24" s="76"/>
      <c r="O24" s="76"/>
      <c r="P24" s="76"/>
    </row>
    <row r="25" spans="1:16" s="311" customFormat="1" ht="15" customHeight="1" x14ac:dyDescent="0.3">
      <c r="A25" s="313"/>
      <c r="B25" s="401" t="s">
        <v>361</v>
      </c>
      <c r="C25" s="402"/>
      <c r="D25" s="282"/>
      <c r="E25" s="282"/>
      <c r="F25" s="282"/>
      <c r="G25" s="286">
        <f>SUM(G24)</f>
        <v>0</v>
      </c>
      <c r="H25" s="303">
        <f>G25/G67</f>
        <v>0</v>
      </c>
      <c r="M25" s="314"/>
      <c r="N25" s="315"/>
      <c r="O25" s="315"/>
      <c r="P25" s="315"/>
    </row>
    <row r="26" spans="1:16" ht="15" customHeight="1" x14ac:dyDescent="0.3">
      <c r="A26" s="270">
        <v>32312</v>
      </c>
      <c r="B26" s="407" t="s">
        <v>359</v>
      </c>
      <c r="C26" s="408"/>
      <c r="D26" s="273"/>
      <c r="E26" s="273"/>
      <c r="F26" s="273"/>
      <c r="G26" s="289"/>
      <c r="H26" s="302"/>
      <c r="M26" s="49"/>
      <c r="N26" s="76"/>
      <c r="O26" s="76"/>
      <c r="P26" s="76"/>
    </row>
    <row r="27" spans="1:16" ht="15" customHeight="1" x14ac:dyDescent="0.3">
      <c r="A27" s="275"/>
      <c r="B27" s="271">
        <v>3231201</v>
      </c>
      <c r="C27" s="272" t="s">
        <v>317</v>
      </c>
      <c r="D27" s="272"/>
      <c r="E27" s="272"/>
      <c r="F27" s="272"/>
      <c r="G27" s="289"/>
      <c r="H27" s="302">
        <f>G27/G67</f>
        <v>0</v>
      </c>
      <c r="I27" s="204"/>
      <c r="J27" s="76"/>
      <c r="K27" s="76"/>
      <c r="L27" s="76"/>
      <c r="M27" s="76"/>
      <c r="N27" s="76"/>
    </row>
    <row r="28" spans="1:16" s="311" customFormat="1" ht="15" customHeight="1" x14ac:dyDescent="0.3">
      <c r="A28" s="313"/>
      <c r="B28" s="401" t="s">
        <v>362</v>
      </c>
      <c r="C28" s="402"/>
      <c r="D28" s="282"/>
      <c r="E28" s="282"/>
      <c r="F28" s="282"/>
      <c r="G28" s="286">
        <f>SUM(G27)</f>
        <v>0</v>
      </c>
      <c r="H28" s="303">
        <f>G28/G67</f>
        <v>0</v>
      </c>
      <c r="I28" s="316"/>
      <c r="J28" s="315"/>
      <c r="K28" s="315"/>
      <c r="L28" s="315"/>
      <c r="M28" s="315"/>
      <c r="N28" s="315"/>
    </row>
    <row r="29" spans="1:16" ht="15" customHeight="1" x14ac:dyDescent="0.3">
      <c r="A29" s="270">
        <v>32441</v>
      </c>
      <c r="B29" s="407" t="s">
        <v>343</v>
      </c>
      <c r="C29" s="408"/>
      <c r="D29" s="273"/>
      <c r="E29" s="273"/>
      <c r="F29" s="273"/>
      <c r="G29" s="289"/>
      <c r="H29" s="302"/>
      <c r="I29" s="204"/>
      <c r="J29" s="76"/>
      <c r="K29" s="76"/>
      <c r="L29" s="76"/>
      <c r="M29" s="76"/>
      <c r="N29" s="76"/>
    </row>
    <row r="30" spans="1:16" ht="15" customHeight="1" x14ac:dyDescent="0.3">
      <c r="A30" s="274"/>
      <c r="B30" s="271">
        <v>3244101</v>
      </c>
      <c r="C30" s="272" t="s">
        <v>343</v>
      </c>
      <c r="D30" s="272"/>
      <c r="E30" s="272"/>
      <c r="F30" s="272"/>
      <c r="G30" s="289"/>
      <c r="H30" s="302">
        <f>G30/G67</f>
        <v>0</v>
      </c>
      <c r="I30" s="204"/>
      <c r="J30" s="76"/>
      <c r="K30" s="76"/>
      <c r="L30" s="76"/>
      <c r="M30" s="76"/>
      <c r="N30" s="76"/>
    </row>
    <row r="31" spans="1:16" s="311" customFormat="1" ht="15" customHeight="1" x14ac:dyDescent="0.3">
      <c r="A31" s="313"/>
      <c r="B31" s="401" t="s">
        <v>363</v>
      </c>
      <c r="C31" s="402"/>
      <c r="D31" s="282"/>
      <c r="E31" s="282"/>
      <c r="F31" s="282"/>
      <c r="G31" s="286">
        <f>SUM(G30)</f>
        <v>0</v>
      </c>
      <c r="H31" s="303">
        <f>G31/G67</f>
        <v>0</v>
      </c>
      <c r="I31" s="316"/>
      <c r="J31" s="315"/>
      <c r="K31" s="315"/>
      <c r="L31" s="315"/>
      <c r="M31" s="315"/>
      <c r="N31" s="315"/>
    </row>
    <row r="32" spans="1:16" ht="15" customHeight="1" x14ac:dyDescent="0.3">
      <c r="A32" s="270">
        <v>32551</v>
      </c>
      <c r="B32" s="407" t="s">
        <v>337</v>
      </c>
      <c r="C32" s="408"/>
      <c r="D32" s="273"/>
      <c r="E32" s="273"/>
      <c r="F32" s="273"/>
      <c r="G32" s="289"/>
      <c r="H32" s="302"/>
      <c r="I32" s="204"/>
      <c r="J32" s="76"/>
      <c r="K32" s="76"/>
      <c r="L32" s="76"/>
      <c r="M32" s="76"/>
      <c r="N32" s="76"/>
    </row>
    <row r="33" spans="1:9" ht="15" customHeight="1" x14ac:dyDescent="0.25">
      <c r="A33" s="275"/>
      <c r="B33" s="271">
        <v>3255101</v>
      </c>
      <c r="C33" s="272" t="s">
        <v>318</v>
      </c>
      <c r="D33" s="272"/>
      <c r="E33" s="272"/>
      <c r="F33" s="272"/>
      <c r="G33" s="289"/>
      <c r="H33" s="302">
        <f>G33/G67</f>
        <v>0</v>
      </c>
      <c r="I33" s="49"/>
    </row>
    <row r="34" spans="1:9" ht="15" customHeight="1" x14ac:dyDescent="0.25">
      <c r="A34" s="275"/>
      <c r="B34" s="271">
        <v>3255102</v>
      </c>
      <c r="C34" s="272" t="s">
        <v>341</v>
      </c>
      <c r="D34" s="272"/>
      <c r="E34" s="272"/>
      <c r="F34" s="272"/>
      <c r="G34" s="289"/>
      <c r="H34" s="302">
        <f>G34/G67</f>
        <v>0</v>
      </c>
      <c r="I34" s="49"/>
    </row>
    <row r="35" spans="1:9" ht="15" customHeight="1" x14ac:dyDescent="0.25">
      <c r="A35" s="275"/>
      <c r="B35" s="271">
        <v>3255105</v>
      </c>
      <c r="C35" s="272" t="s">
        <v>329</v>
      </c>
      <c r="D35" s="272"/>
      <c r="E35" s="272"/>
      <c r="F35" s="272"/>
      <c r="G35" s="289"/>
      <c r="H35" s="302">
        <f>G35/G67</f>
        <v>0</v>
      </c>
      <c r="I35" s="49"/>
    </row>
    <row r="36" spans="1:9" ht="15" customHeight="1" x14ac:dyDescent="0.25">
      <c r="A36" s="274"/>
      <c r="B36" s="271"/>
      <c r="C36" s="276" t="s">
        <v>342</v>
      </c>
      <c r="D36" s="276"/>
      <c r="E36" s="276"/>
      <c r="F36" s="276"/>
      <c r="G36" s="289"/>
      <c r="H36" s="302">
        <f>G36/G67</f>
        <v>0</v>
      </c>
      <c r="I36" s="49"/>
    </row>
    <row r="37" spans="1:9" s="311" customFormat="1" ht="15" customHeight="1" x14ac:dyDescent="0.25">
      <c r="A37" s="313"/>
      <c r="B37" s="401" t="s">
        <v>364</v>
      </c>
      <c r="C37" s="402"/>
      <c r="D37" s="282"/>
      <c r="E37" s="282"/>
      <c r="F37" s="282"/>
      <c r="G37" s="286">
        <f>SUM(G33:G36)</f>
        <v>0</v>
      </c>
      <c r="H37" s="303">
        <f>G37/G67</f>
        <v>0</v>
      </c>
      <c r="I37" s="314"/>
    </row>
    <row r="38" spans="1:9" ht="15" customHeight="1" x14ac:dyDescent="0.25">
      <c r="A38" s="270">
        <v>32561</v>
      </c>
      <c r="B38" s="407" t="s">
        <v>334</v>
      </c>
      <c r="C38" s="408"/>
      <c r="D38" s="273"/>
      <c r="E38" s="273"/>
      <c r="F38" s="273"/>
      <c r="G38" s="289"/>
      <c r="H38" s="302"/>
      <c r="I38" s="49"/>
    </row>
    <row r="39" spans="1:9" ht="15" customHeight="1" x14ac:dyDescent="0.25">
      <c r="A39" s="275"/>
      <c r="B39" s="271">
        <v>3256102</v>
      </c>
      <c r="C39" s="272" t="s">
        <v>334</v>
      </c>
      <c r="D39" s="272"/>
      <c r="E39" s="272"/>
      <c r="F39" s="272"/>
      <c r="G39" s="289"/>
      <c r="H39" s="302">
        <f>G39/G67</f>
        <v>0</v>
      </c>
      <c r="I39" s="49"/>
    </row>
    <row r="40" spans="1:9" ht="15" customHeight="1" x14ac:dyDescent="0.25">
      <c r="A40" s="275"/>
      <c r="B40" s="271">
        <v>3256103</v>
      </c>
      <c r="C40" s="272" t="s">
        <v>388</v>
      </c>
      <c r="D40" s="272"/>
      <c r="E40" s="272"/>
      <c r="F40" s="272"/>
      <c r="G40" s="289"/>
      <c r="H40" s="302">
        <v>0</v>
      </c>
      <c r="I40" s="49"/>
    </row>
    <row r="41" spans="1:9" ht="15" customHeight="1" x14ac:dyDescent="0.25">
      <c r="A41" s="275"/>
      <c r="B41" s="271" t="s">
        <v>333</v>
      </c>
      <c r="C41" s="272" t="s">
        <v>323</v>
      </c>
      <c r="D41" s="272"/>
      <c r="E41" s="272"/>
      <c r="F41" s="272"/>
      <c r="G41" s="289"/>
      <c r="H41" s="302">
        <f>G41/G67</f>
        <v>0</v>
      </c>
      <c r="I41" s="49"/>
    </row>
    <row r="42" spans="1:9" s="311" customFormat="1" ht="15" customHeight="1" x14ac:dyDescent="0.25">
      <c r="A42" s="317"/>
      <c r="B42" s="401" t="s">
        <v>365</v>
      </c>
      <c r="C42" s="402"/>
      <c r="D42" s="283"/>
      <c r="E42" s="283"/>
      <c r="F42" s="283"/>
      <c r="G42" s="286">
        <f>SUM(G39:G41)</f>
        <v>0</v>
      </c>
      <c r="H42" s="303">
        <f>G42/G67</f>
        <v>0</v>
      </c>
      <c r="I42" s="314"/>
    </row>
    <row r="43" spans="1:9" s="311" customFormat="1" ht="15" customHeight="1" x14ac:dyDescent="0.25">
      <c r="A43" s="270">
        <v>32581</v>
      </c>
      <c r="B43" s="397" t="s">
        <v>389</v>
      </c>
      <c r="C43" s="398"/>
      <c r="D43" s="498"/>
      <c r="E43" s="498"/>
      <c r="F43" s="498"/>
      <c r="G43" s="499"/>
      <c r="H43" s="500"/>
      <c r="I43" s="314"/>
    </row>
    <row r="44" spans="1:9" s="311" customFormat="1" ht="15" customHeight="1" x14ac:dyDescent="0.25">
      <c r="A44" s="317"/>
      <c r="B44" s="271">
        <v>3258104</v>
      </c>
      <c r="C44" s="501" t="s">
        <v>390</v>
      </c>
      <c r="D44" s="498"/>
      <c r="E44" s="498"/>
      <c r="F44" s="498"/>
      <c r="G44" s="499">
        <v>0</v>
      </c>
      <c r="H44" s="304">
        <f>G44/G67</f>
        <v>0</v>
      </c>
      <c r="I44" s="314"/>
    </row>
    <row r="45" spans="1:9" s="311" customFormat="1" ht="15" customHeight="1" x14ac:dyDescent="0.25">
      <c r="A45" s="317"/>
      <c r="B45" s="271">
        <v>3258107</v>
      </c>
      <c r="C45" s="501" t="s">
        <v>391</v>
      </c>
      <c r="D45" s="498"/>
      <c r="E45" s="498"/>
      <c r="F45" s="498"/>
      <c r="G45" s="499">
        <v>0</v>
      </c>
      <c r="H45" s="304">
        <f>G45/G67</f>
        <v>0</v>
      </c>
      <c r="I45" s="314"/>
    </row>
    <row r="46" spans="1:9" s="311" customFormat="1" ht="15" customHeight="1" x14ac:dyDescent="0.25">
      <c r="A46" s="317"/>
      <c r="B46" s="401" t="s">
        <v>392</v>
      </c>
      <c r="C46" s="402"/>
      <c r="D46" s="498"/>
      <c r="E46" s="498"/>
      <c r="F46" s="498"/>
      <c r="G46" s="499">
        <f>SUM(G44:G45)</f>
        <v>0</v>
      </c>
      <c r="H46" s="304">
        <f>G46/G67</f>
        <v>0</v>
      </c>
      <c r="I46" s="314"/>
    </row>
    <row r="47" spans="1:9" ht="26.25" customHeight="1" x14ac:dyDescent="0.25">
      <c r="A47" s="275"/>
      <c r="B47" s="397" t="s">
        <v>371</v>
      </c>
      <c r="C47" s="398"/>
      <c r="D47" s="290"/>
      <c r="E47" s="290"/>
      <c r="F47" s="290"/>
      <c r="G47" s="291">
        <f>(G7+G22+G25+G28+G31+G37+G42)*2%</f>
        <v>0.02</v>
      </c>
      <c r="H47" s="304">
        <f>G47/G67</f>
        <v>1.9607843137254902E-2</v>
      </c>
      <c r="I47" s="49"/>
    </row>
    <row r="48" spans="1:9" s="311" customFormat="1" ht="15" customHeight="1" x14ac:dyDescent="0.25">
      <c r="A48" s="317"/>
      <c r="B48" s="412" t="s">
        <v>345</v>
      </c>
      <c r="C48" s="413"/>
      <c r="D48" s="284"/>
      <c r="E48" s="284"/>
      <c r="F48" s="284"/>
      <c r="G48" s="296">
        <f>G7+G22+G25+G28+G31+G37+G42+G47</f>
        <v>1.02</v>
      </c>
      <c r="H48" s="318">
        <f>G48/G67</f>
        <v>1</v>
      </c>
      <c r="I48" s="314"/>
    </row>
    <row r="49" spans="1:9" ht="15" customHeight="1" x14ac:dyDescent="0.25">
      <c r="A49" s="417" t="s">
        <v>349</v>
      </c>
      <c r="B49" s="418"/>
      <c r="C49" s="277"/>
      <c r="D49" s="277"/>
      <c r="E49" s="277"/>
      <c r="F49" s="277"/>
      <c r="G49" s="297"/>
      <c r="H49" s="302"/>
      <c r="I49" s="49"/>
    </row>
    <row r="50" spans="1:9" ht="15" customHeight="1" x14ac:dyDescent="0.25">
      <c r="A50" s="275"/>
      <c r="B50" s="419" t="s">
        <v>350</v>
      </c>
      <c r="C50" s="420"/>
      <c r="D50" s="278"/>
      <c r="E50" s="278"/>
      <c r="F50" s="278"/>
      <c r="G50" s="297"/>
      <c r="H50" s="305"/>
    </row>
    <row r="51" spans="1:9" ht="15" customHeight="1" x14ac:dyDescent="0.25">
      <c r="A51" s="270">
        <v>41122</v>
      </c>
      <c r="B51" s="407" t="s">
        <v>367</v>
      </c>
      <c r="C51" s="408"/>
      <c r="D51" s="273"/>
      <c r="E51" s="273"/>
      <c r="F51" s="273"/>
      <c r="G51" s="289"/>
      <c r="H51" s="306"/>
    </row>
    <row r="52" spans="1:9" ht="15" customHeight="1" x14ac:dyDescent="0.25">
      <c r="A52" s="270"/>
      <c r="B52" s="271">
        <v>4112205</v>
      </c>
      <c r="C52" s="272" t="s">
        <v>324</v>
      </c>
      <c r="D52" s="272"/>
      <c r="E52" s="272"/>
      <c r="F52" s="272"/>
      <c r="G52" s="289"/>
      <c r="H52" s="306">
        <f>G52/G67</f>
        <v>0</v>
      </c>
    </row>
    <row r="53" spans="1:9" s="311" customFormat="1" ht="15" customHeight="1" x14ac:dyDescent="0.25">
      <c r="A53" s="309"/>
      <c r="B53" s="401" t="s">
        <v>368</v>
      </c>
      <c r="C53" s="402"/>
      <c r="D53" s="282"/>
      <c r="E53" s="282"/>
      <c r="F53" s="282"/>
      <c r="G53" s="286">
        <f>SUM(G52)</f>
        <v>0</v>
      </c>
      <c r="H53" s="319">
        <f>G53/G67</f>
        <v>0</v>
      </c>
    </row>
    <row r="54" spans="1:9" ht="15" customHeight="1" x14ac:dyDescent="0.25">
      <c r="A54" s="270">
        <v>41123</v>
      </c>
      <c r="B54" s="407" t="s">
        <v>338</v>
      </c>
      <c r="C54" s="408"/>
      <c r="D54" s="273"/>
      <c r="E54" s="273"/>
      <c r="F54" s="273"/>
      <c r="G54" s="289"/>
      <c r="H54" s="306"/>
    </row>
    <row r="55" spans="1:9" ht="15" customHeight="1" x14ac:dyDescent="0.25">
      <c r="A55" s="275"/>
      <c r="B55" s="271">
        <v>4112302</v>
      </c>
      <c r="C55" s="272" t="s">
        <v>319</v>
      </c>
      <c r="D55" s="272"/>
      <c r="E55" s="272"/>
      <c r="F55" s="272"/>
      <c r="G55" s="289"/>
      <c r="H55" s="306">
        <f>G55/G67</f>
        <v>0</v>
      </c>
    </row>
    <row r="56" spans="1:9" ht="15" customHeight="1" x14ac:dyDescent="0.25">
      <c r="A56" s="275"/>
      <c r="B56" s="271">
        <v>4112306</v>
      </c>
      <c r="C56" s="272" t="s">
        <v>335</v>
      </c>
      <c r="D56" s="272"/>
      <c r="E56" s="272"/>
      <c r="F56" s="272"/>
      <c r="G56" s="289"/>
      <c r="H56" s="306">
        <f>G56/G67</f>
        <v>0</v>
      </c>
    </row>
    <row r="57" spans="1:9" ht="15" customHeight="1" x14ac:dyDescent="0.25">
      <c r="A57" s="275"/>
      <c r="B57" s="271">
        <v>4112310</v>
      </c>
      <c r="C57" s="272" t="s">
        <v>320</v>
      </c>
      <c r="D57" s="272"/>
      <c r="E57" s="272"/>
      <c r="F57" s="272"/>
      <c r="G57" s="289"/>
      <c r="H57" s="306">
        <f>G57/G67</f>
        <v>0</v>
      </c>
    </row>
    <row r="58" spans="1:9" ht="15" customHeight="1" x14ac:dyDescent="0.25">
      <c r="A58" s="275"/>
      <c r="B58" s="271">
        <v>4112314</v>
      </c>
      <c r="C58" s="272" t="s">
        <v>330</v>
      </c>
      <c r="D58" s="272"/>
      <c r="E58" s="272"/>
      <c r="F58" s="272"/>
      <c r="G58" s="289"/>
      <c r="H58" s="306">
        <f>G58/G67</f>
        <v>0</v>
      </c>
    </row>
    <row r="59" spans="1:9" ht="15" customHeight="1" x14ac:dyDescent="0.25">
      <c r="A59" s="275"/>
      <c r="B59" s="271">
        <v>4112316</v>
      </c>
      <c r="C59" s="272" t="s">
        <v>331</v>
      </c>
      <c r="D59" s="272"/>
      <c r="E59" s="272"/>
      <c r="F59" s="272"/>
      <c r="G59" s="289"/>
      <c r="H59" s="306">
        <f>G59/G67</f>
        <v>0</v>
      </c>
    </row>
    <row r="60" spans="1:9" s="311" customFormat="1" ht="15" customHeight="1" x14ac:dyDescent="0.25">
      <c r="A60" s="313"/>
      <c r="B60" s="401" t="s">
        <v>369</v>
      </c>
      <c r="C60" s="402"/>
      <c r="D60" s="282"/>
      <c r="E60" s="282"/>
      <c r="F60" s="282"/>
      <c r="G60" s="286">
        <f>SUM(G55:G59)</f>
        <v>0</v>
      </c>
      <c r="H60" s="319">
        <f>G60/G67</f>
        <v>0</v>
      </c>
    </row>
    <row r="61" spans="1:9" ht="15" customHeight="1" x14ac:dyDescent="0.25">
      <c r="A61" s="270">
        <v>41133</v>
      </c>
      <c r="B61" s="407" t="s">
        <v>339</v>
      </c>
      <c r="C61" s="408"/>
      <c r="D61" s="273"/>
      <c r="E61" s="273"/>
      <c r="F61" s="273"/>
      <c r="G61" s="289"/>
      <c r="H61" s="306"/>
    </row>
    <row r="62" spans="1:9" ht="15" customHeight="1" x14ac:dyDescent="0.25">
      <c r="A62" s="275"/>
      <c r="B62" s="271">
        <v>4113301</v>
      </c>
      <c r="C62" s="272" t="s">
        <v>332</v>
      </c>
      <c r="D62" s="272"/>
      <c r="E62" s="272"/>
      <c r="F62" s="272"/>
      <c r="G62" s="289">
        <v>0</v>
      </c>
      <c r="H62" s="306">
        <f>G62/G67</f>
        <v>0</v>
      </c>
    </row>
    <row r="63" spans="1:9" x14ac:dyDescent="0.25">
      <c r="A63" s="279"/>
      <c r="B63" s="279" t="s">
        <v>321</v>
      </c>
      <c r="C63" s="280" t="s">
        <v>322</v>
      </c>
      <c r="D63" s="280"/>
      <c r="E63" s="280"/>
      <c r="F63" s="280"/>
      <c r="G63" s="289">
        <v>0</v>
      </c>
      <c r="H63" s="306">
        <f>G63/G67</f>
        <v>0</v>
      </c>
    </row>
    <row r="64" spans="1:9" s="311" customFormat="1" x14ac:dyDescent="0.25">
      <c r="A64" s="320"/>
      <c r="B64" s="401" t="s">
        <v>370</v>
      </c>
      <c r="C64" s="402"/>
      <c r="D64" s="321"/>
      <c r="E64" s="321"/>
      <c r="F64" s="321"/>
      <c r="G64" s="286">
        <f>SUM(G62:G63)</f>
        <v>0</v>
      </c>
      <c r="H64" s="319">
        <f>G64/G67</f>
        <v>0</v>
      </c>
    </row>
    <row r="65" spans="1:8" ht="26.25" customHeight="1" x14ac:dyDescent="0.25">
      <c r="A65" s="279"/>
      <c r="B65" s="399" t="s">
        <v>372</v>
      </c>
      <c r="C65" s="400"/>
      <c r="D65" s="287"/>
      <c r="E65" s="287"/>
      <c r="F65" s="287"/>
      <c r="G65" s="289">
        <f>(G53+G60+G64)*2%</f>
        <v>0</v>
      </c>
      <c r="H65" s="312">
        <f>G65/G67</f>
        <v>0</v>
      </c>
    </row>
    <row r="66" spans="1:8" x14ac:dyDescent="0.25">
      <c r="A66" s="279"/>
      <c r="B66" s="412" t="s">
        <v>346</v>
      </c>
      <c r="C66" s="413"/>
      <c r="D66" s="285"/>
      <c r="E66" s="285"/>
      <c r="F66" s="285"/>
      <c r="G66" s="288">
        <f>G53+G60+G64+G65</f>
        <v>0</v>
      </c>
      <c r="H66" s="307">
        <f>G66/G67</f>
        <v>0</v>
      </c>
    </row>
    <row r="67" spans="1:8" s="311" customFormat="1" x14ac:dyDescent="0.25">
      <c r="A67" s="322"/>
      <c r="B67" s="414" t="s">
        <v>347</v>
      </c>
      <c r="C67" s="415"/>
      <c r="D67" s="292"/>
      <c r="E67" s="292"/>
      <c r="F67" s="292"/>
      <c r="G67" s="298">
        <f>G66+G48</f>
        <v>1.02</v>
      </c>
      <c r="H67" s="323">
        <f>H48+H66</f>
        <v>1</v>
      </c>
    </row>
  </sheetData>
  <mergeCells count="34">
    <mergeCell ref="A3:B3"/>
    <mergeCell ref="A49:B49"/>
    <mergeCell ref="B50:C50"/>
    <mergeCell ref="B26:C26"/>
    <mergeCell ref="B29:C29"/>
    <mergeCell ref="B32:C32"/>
    <mergeCell ref="B38:C38"/>
    <mergeCell ref="B8:C8"/>
    <mergeCell ref="A9:A15"/>
    <mergeCell ref="B7:C7"/>
    <mergeCell ref="B43:C43"/>
    <mergeCell ref="B46:C46"/>
    <mergeCell ref="B61:C61"/>
    <mergeCell ref="B48:C48"/>
    <mergeCell ref="B66:C66"/>
    <mergeCell ref="B67:C67"/>
    <mergeCell ref="B51:C51"/>
    <mergeCell ref="B54:C54"/>
    <mergeCell ref="A1:H1"/>
    <mergeCell ref="B47:C47"/>
    <mergeCell ref="B65:C65"/>
    <mergeCell ref="B53:C53"/>
    <mergeCell ref="B60:C60"/>
    <mergeCell ref="B64:C64"/>
    <mergeCell ref="B25:C25"/>
    <mergeCell ref="B28:C28"/>
    <mergeCell ref="B31:C31"/>
    <mergeCell ref="B37:C37"/>
    <mergeCell ref="B42:C42"/>
    <mergeCell ref="B9:B15"/>
    <mergeCell ref="C9:G9"/>
    <mergeCell ref="B23:C23"/>
    <mergeCell ref="A4:B4"/>
    <mergeCell ref="B22:C22"/>
  </mergeCells>
  <printOptions horizontalCentered="1"/>
  <pageMargins left="0.7" right="0.5" top="0.9" bottom="0.4" header="0" footer="0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A160-4DFC-4CEF-8AC1-1440F1A407D6}">
  <dimension ref="A1:T68"/>
  <sheetViews>
    <sheetView view="pageBreakPreview" zoomScale="130" zoomScaleNormal="100" zoomScaleSheetLayoutView="130" workbookViewId="0">
      <selection activeCell="N13" sqref="N13"/>
    </sheetView>
  </sheetViews>
  <sheetFormatPr defaultRowHeight="15" x14ac:dyDescent="0.25"/>
  <cols>
    <col min="1" max="1" width="8.28515625" style="281" customWidth="1"/>
    <col min="2" max="2" width="10.7109375" style="281" customWidth="1"/>
    <col min="3" max="3" width="33.5703125" style="263" customWidth="1"/>
    <col min="4" max="5" width="6.85546875" style="263" customWidth="1"/>
    <col min="6" max="10" width="7.140625" style="263" customWidth="1"/>
    <col min="11" max="11" width="6.28515625" style="299" customWidth="1"/>
    <col min="12" max="12" width="9.42578125" style="346" customWidth="1"/>
    <col min="13" max="13" width="15.7109375" customWidth="1"/>
    <col min="15" max="15" width="0" hidden="1" customWidth="1"/>
  </cols>
  <sheetData>
    <row r="1" spans="1:13" x14ac:dyDescent="0.25">
      <c r="A1" s="429" t="s">
        <v>387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3" spans="1:13" x14ac:dyDescent="0.25">
      <c r="A3" s="416" t="s">
        <v>348</v>
      </c>
      <c r="B3" s="416"/>
      <c r="C3" s="264"/>
      <c r="D3" s="264"/>
      <c r="E3" s="264"/>
      <c r="F3" s="264"/>
      <c r="G3" s="264"/>
      <c r="H3" s="264"/>
      <c r="I3" s="264"/>
      <c r="J3" s="264"/>
      <c r="K3" s="433" t="s">
        <v>344</v>
      </c>
      <c r="L3" s="433"/>
    </row>
    <row r="4" spans="1:13" x14ac:dyDescent="0.25">
      <c r="A4" s="436" t="s">
        <v>150</v>
      </c>
      <c r="B4" s="437"/>
      <c r="C4" s="440" t="s">
        <v>374</v>
      </c>
      <c r="D4" s="430" t="s">
        <v>375</v>
      </c>
      <c r="E4" s="431"/>
      <c r="F4" s="431"/>
      <c r="G4" s="432"/>
      <c r="H4" s="430" t="s">
        <v>376</v>
      </c>
      <c r="I4" s="431"/>
      <c r="J4" s="431"/>
      <c r="K4" s="432"/>
      <c r="L4" s="434" t="s">
        <v>84</v>
      </c>
    </row>
    <row r="5" spans="1:13" x14ac:dyDescent="0.25">
      <c r="A5" s="438"/>
      <c r="B5" s="439"/>
      <c r="C5" s="441"/>
      <c r="D5" s="344" t="s">
        <v>377</v>
      </c>
      <c r="E5" s="344" t="s">
        <v>378</v>
      </c>
      <c r="F5" s="344" t="s">
        <v>379</v>
      </c>
      <c r="G5" s="344" t="s">
        <v>380</v>
      </c>
      <c r="H5" s="344" t="s">
        <v>381</v>
      </c>
      <c r="I5" s="344" t="s">
        <v>382</v>
      </c>
      <c r="J5" s="344" t="s">
        <v>383</v>
      </c>
      <c r="K5" s="345" t="s">
        <v>384</v>
      </c>
      <c r="L5" s="435"/>
    </row>
    <row r="6" spans="1:13" ht="15" customHeight="1" x14ac:dyDescent="0.25">
      <c r="A6" s="266">
        <v>31113</v>
      </c>
      <c r="B6" s="267" t="s">
        <v>309</v>
      </c>
      <c r="C6" s="268"/>
      <c r="D6" s="269"/>
      <c r="E6" s="269"/>
      <c r="F6" s="269"/>
      <c r="G6" s="269"/>
      <c r="H6" s="269"/>
      <c r="I6" s="269"/>
      <c r="J6" s="269"/>
      <c r="K6" s="293"/>
      <c r="L6" s="347"/>
      <c r="M6" s="46"/>
    </row>
    <row r="7" spans="1:13" ht="15" customHeight="1" x14ac:dyDescent="0.25">
      <c r="A7" s="270"/>
      <c r="B7" s="271">
        <v>3111332</v>
      </c>
      <c r="C7" s="272" t="s">
        <v>310</v>
      </c>
      <c r="D7" s="289"/>
      <c r="E7" s="289"/>
      <c r="F7" s="289"/>
      <c r="G7" s="289"/>
      <c r="H7" s="289"/>
      <c r="I7" s="289"/>
      <c r="J7" s="289"/>
      <c r="K7" s="289"/>
      <c r="L7" s="289">
        <f>SUM(D7:K7)</f>
        <v>0</v>
      </c>
      <c r="M7" s="46"/>
    </row>
    <row r="8" spans="1:13" s="311" customFormat="1" ht="15" customHeight="1" x14ac:dyDescent="0.25">
      <c r="A8" s="309"/>
      <c r="B8" s="410" t="s">
        <v>366</v>
      </c>
      <c r="C8" s="411"/>
      <c r="D8" s="348">
        <f>SUM(D7)</f>
        <v>0</v>
      </c>
      <c r="E8" s="348">
        <f t="shared" ref="E8:L8" si="0">SUM(E7)</f>
        <v>0</v>
      </c>
      <c r="F8" s="348">
        <f t="shared" si="0"/>
        <v>0</v>
      </c>
      <c r="G8" s="348">
        <f t="shared" si="0"/>
        <v>0</v>
      </c>
      <c r="H8" s="348">
        <f t="shared" si="0"/>
        <v>0</v>
      </c>
      <c r="I8" s="348">
        <f t="shared" si="0"/>
        <v>0</v>
      </c>
      <c r="J8" s="348">
        <f t="shared" si="0"/>
        <v>0</v>
      </c>
      <c r="K8" s="348">
        <f t="shared" si="0"/>
        <v>0</v>
      </c>
      <c r="L8" s="348">
        <f t="shared" si="0"/>
        <v>0</v>
      </c>
      <c r="M8" s="310"/>
    </row>
    <row r="9" spans="1:13" ht="15" customHeight="1" x14ac:dyDescent="0.25">
      <c r="A9" s="270">
        <v>32111</v>
      </c>
      <c r="B9" s="407" t="s">
        <v>336</v>
      </c>
      <c r="C9" s="408"/>
      <c r="D9" s="273"/>
      <c r="E9" s="273"/>
      <c r="F9" s="273"/>
      <c r="G9" s="273"/>
      <c r="H9" s="273"/>
      <c r="I9" s="273"/>
      <c r="J9" s="273"/>
      <c r="K9" s="289"/>
      <c r="L9" s="347"/>
      <c r="M9" s="46"/>
    </row>
    <row r="10" spans="1:13" ht="15" customHeight="1" x14ac:dyDescent="0.25">
      <c r="A10" s="421"/>
      <c r="B10" s="403">
        <v>3211104</v>
      </c>
      <c r="C10" s="406" t="s">
        <v>340</v>
      </c>
      <c r="D10" s="406"/>
      <c r="E10" s="406"/>
      <c r="F10" s="406"/>
      <c r="G10" s="406"/>
      <c r="H10" s="406"/>
      <c r="I10" s="406"/>
      <c r="J10" s="406"/>
      <c r="K10" s="406"/>
      <c r="L10" s="347"/>
      <c r="M10" s="46"/>
    </row>
    <row r="11" spans="1:13" ht="15" customHeight="1" x14ac:dyDescent="0.25">
      <c r="A11" s="422"/>
      <c r="B11" s="404"/>
      <c r="C11" s="272" t="s">
        <v>312</v>
      </c>
      <c r="D11" s="272"/>
      <c r="E11" s="272"/>
      <c r="F11" s="272"/>
      <c r="G11" s="272"/>
      <c r="H11" s="272"/>
      <c r="I11" s="272"/>
      <c r="J11" s="272"/>
      <c r="K11" s="289"/>
      <c r="L11" s="347">
        <f>SUM(D11:K11)</f>
        <v>0</v>
      </c>
      <c r="M11" s="46"/>
    </row>
    <row r="12" spans="1:13" ht="15" customHeight="1" x14ac:dyDescent="0.25">
      <c r="A12" s="422"/>
      <c r="B12" s="404"/>
      <c r="C12" s="272" t="s">
        <v>313</v>
      </c>
      <c r="D12" s="272"/>
      <c r="E12" s="272"/>
      <c r="F12" s="272"/>
      <c r="G12" s="272"/>
      <c r="H12" s="272"/>
      <c r="I12" s="272"/>
      <c r="J12" s="272"/>
      <c r="K12" s="289"/>
      <c r="L12" s="347">
        <f t="shared" ref="L12:L22" si="1">SUM(D12:K12)</f>
        <v>0</v>
      </c>
      <c r="M12" s="46"/>
    </row>
    <row r="13" spans="1:13" ht="15" customHeight="1" x14ac:dyDescent="0.25">
      <c r="A13" s="422"/>
      <c r="B13" s="404"/>
      <c r="C13" s="272" t="s">
        <v>314</v>
      </c>
      <c r="D13" s="272"/>
      <c r="E13" s="272"/>
      <c r="F13" s="272"/>
      <c r="G13" s="272"/>
      <c r="H13" s="272"/>
      <c r="I13" s="272"/>
      <c r="J13" s="272"/>
      <c r="K13" s="289"/>
      <c r="L13" s="347">
        <f t="shared" si="1"/>
        <v>0</v>
      </c>
      <c r="M13" s="46"/>
    </row>
    <row r="14" spans="1:13" ht="15" hidden="1" customHeight="1" x14ac:dyDescent="0.25">
      <c r="A14" s="422"/>
      <c r="B14" s="404"/>
      <c r="C14" s="272" t="s">
        <v>311</v>
      </c>
      <c r="D14" s="272"/>
      <c r="E14" s="272"/>
      <c r="F14" s="272"/>
      <c r="G14" s="272"/>
      <c r="H14" s="272"/>
      <c r="I14" s="272"/>
      <c r="J14" s="272"/>
      <c r="K14" s="289"/>
      <c r="L14" s="347">
        <f t="shared" si="1"/>
        <v>0</v>
      </c>
      <c r="M14" s="46"/>
    </row>
    <row r="15" spans="1:13" ht="15" customHeight="1" x14ac:dyDescent="0.25">
      <c r="A15" s="422"/>
      <c r="B15" s="404"/>
      <c r="C15" s="272" t="s">
        <v>302</v>
      </c>
      <c r="D15" s="272"/>
      <c r="E15" s="272"/>
      <c r="F15" s="272"/>
      <c r="G15" s="272"/>
      <c r="H15" s="272"/>
      <c r="I15" s="272"/>
      <c r="J15" s="272"/>
      <c r="K15" s="289"/>
      <c r="L15" s="347">
        <f t="shared" si="1"/>
        <v>0</v>
      </c>
      <c r="M15" s="46"/>
    </row>
    <row r="16" spans="1:13" ht="15" customHeight="1" x14ac:dyDescent="0.25">
      <c r="A16" s="423"/>
      <c r="B16" s="405"/>
      <c r="C16" s="272" t="s">
        <v>311</v>
      </c>
      <c r="D16" s="272"/>
      <c r="E16" s="272"/>
      <c r="F16" s="272"/>
      <c r="G16" s="272"/>
      <c r="H16" s="272"/>
      <c r="I16" s="272"/>
      <c r="J16" s="272"/>
      <c r="K16" s="289"/>
      <c r="L16" s="347">
        <f t="shared" si="1"/>
        <v>0</v>
      </c>
      <c r="M16" s="46"/>
    </row>
    <row r="17" spans="1:20" ht="15" customHeight="1" x14ac:dyDescent="0.25">
      <c r="A17" s="275"/>
      <c r="B17" s="271">
        <v>3211111</v>
      </c>
      <c r="C17" s="272" t="s">
        <v>325</v>
      </c>
      <c r="D17" s="272"/>
      <c r="E17" s="272"/>
      <c r="F17" s="272"/>
      <c r="G17" s="272"/>
      <c r="H17" s="272"/>
      <c r="I17" s="272"/>
      <c r="J17" s="272"/>
      <c r="K17" s="289"/>
      <c r="L17" s="347">
        <f t="shared" si="1"/>
        <v>0</v>
      </c>
      <c r="M17" s="49"/>
    </row>
    <row r="18" spans="1:20" ht="15" customHeight="1" x14ac:dyDescent="0.25">
      <c r="A18" s="275"/>
      <c r="B18" s="271">
        <v>3211117</v>
      </c>
      <c r="C18" s="272" t="s">
        <v>315</v>
      </c>
      <c r="D18" s="272"/>
      <c r="E18" s="272"/>
      <c r="F18" s="272"/>
      <c r="G18" s="272"/>
      <c r="H18" s="272"/>
      <c r="I18" s="272"/>
      <c r="J18" s="272"/>
      <c r="K18" s="289"/>
      <c r="L18" s="347">
        <f t="shared" si="1"/>
        <v>0</v>
      </c>
      <c r="N18" s="49"/>
    </row>
    <row r="19" spans="1:20" ht="15" customHeight="1" x14ac:dyDescent="0.25">
      <c r="A19" s="275"/>
      <c r="B19" s="271">
        <v>3211125</v>
      </c>
      <c r="C19" s="272" t="s">
        <v>316</v>
      </c>
      <c r="D19" s="272"/>
      <c r="E19" s="272"/>
      <c r="F19" s="272"/>
      <c r="G19" s="272"/>
      <c r="H19" s="272"/>
      <c r="I19" s="272"/>
      <c r="J19" s="272"/>
      <c r="K19" s="289"/>
      <c r="L19" s="347">
        <f t="shared" si="1"/>
        <v>0</v>
      </c>
      <c r="M19" s="49"/>
    </row>
    <row r="20" spans="1:20" ht="15" customHeight="1" x14ac:dyDescent="0.25">
      <c r="A20" s="275"/>
      <c r="B20" s="271">
        <v>3211127</v>
      </c>
      <c r="C20" s="272" t="s">
        <v>326</v>
      </c>
      <c r="D20" s="272"/>
      <c r="E20" s="272"/>
      <c r="F20" s="272"/>
      <c r="G20" s="272"/>
      <c r="H20" s="272"/>
      <c r="I20" s="272"/>
      <c r="J20" s="272"/>
      <c r="K20" s="289"/>
      <c r="L20" s="347">
        <f t="shared" si="1"/>
        <v>0</v>
      </c>
      <c r="M20" s="49"/>
    </row>
    <row r="21" spans="1:20" ht="15" customHeight="1" x14ac:dyDescent="0.25">
      <c r="A21" s="275"/>
      <c r="B21" s="271">
        <v>3211128</v>
      </c>
      <c r="C21" s="272" t="s">
        <v>327</v>
      </c>
      <c r="D21" s="272"/>
      <c r="E21" s="272"/>
      <c r="F21" s="272"/>
      <c r="G21" s="272"/>
      <c r="H21" s="272"/>
      <c r="I21" s="272"/>
      <c r="J21" s="272"/>
      <c r="K21" s="289"/>
      <c r="L21" s="347">
        <f t="shared" si="1"/>
        <v>0</v>
      </c>
      <c r="M21" s="49"/>
    </row>
    <row r="22" spans="1:20" ht="15" customHeight="1" x14ac:dyDescent="0.25">
      <c r="A22" s="274"/>
      <c r="B22" s="271"/>
      <c r="C22" s="272" t="s">
        <v>321</v>
      </c>
      <c r="D22" s="272"/>
      <c r="E22" s="272"/>
      <c r="F22" s="272"/>
      <c r="G22" s="272"/>
      <c r="H22" s="272"/>
      <c r="I22" s="272"/>
      <c r="J22" s="272"/>
      <c r="K22" s="289"/>
      <c r="L22" s="347">
        <f t="shared" si="1"/>
        <v>0</v>
      </c>
      <c r="M22" s="49"/>
    </row>
    <row r="23" spans="1:20" ht="15" customHeight="1" x14ac:dyDescent="0.25">
      <c r="A23" s="274"/>
      <c r="B23" s="410" t="s">
        <v>358</v>
      </c>
      <c r="C23" s="411"/>
      <c r="D23" s="348">
        <f>SUM(D11:D22)</f>
        <v>0</v>
      </c>
      <c r="E23" s="348">
        <f t="shared" ref="E23:L23" si="2">SUM(E11:E22)</f>
        <v>0</v>
      </c>
      <c r="F23" s="348">
        <f t="shared" si="2"/>
        <v>0</v>
      </c>
      <c r="G23" s="348">
        <f t="shared" si="2"/>
        <v>0</v>
      </c>
      <c r="H23" s="348">
        <f t="shared" si="2"/>
        <v>0</v>
      </c>
      <c r="I23" s="348">
        <f t="shared" si="2"/>
        <v>0</v>
      </c>
      <c r="J23" s="348">
        <f t="shared" si="2"/>
        <v>0</v>
      </c>
      <c r="K23" s="348">
        <f t="shared" si="2"/>
        <v>0</v>
      </c>
      <c r="L23" s="348">
        <f t="shared" si="2"/>
        <v>0</v>
      </c>
      <c r="M23" s="49"/>
    </row>
    <row r="24" spans="1:20" ht="15" customHeight="1" x14ac:dyDescent="0.25">
      <c r="A24" s="270">
        <v>32311</v>
      </c>
      <c r="B24" s="407" t="s">
        <v>360</v>
      </c>
      <c r="C24" s="408"/>
      <c r="D24" s="273"/>
      <c r="E24" s="273"/>
      <c r="F24" s="273"/>
      <c r="G24" s="273"/>
      <c r="H24" s="273"/>
      <c r="I24" s="273"/>
      <c r="J24" s="273"/>
      <c r="K24" s="289"/>
      <c r="L24" s="347"/>
      <c r="M24" s="49"/>
    </row>
    <row r="25" spans="1:20" ht="15" customHeight="1" x14ac:dyDescent="0.3">
      <c r="A25" s="275"/>
      <c r="B25" s="271">
        <v>3231101</v>
      </c>
      <c r="C25" s="272" t="s">
        <v>328</v>
      </c>
      <c r="D25" s="272"/>
      <c r="E25" s="272"/>
      <c r="F25" s="272"/>
      <c r="G25" s="272"/>
      <c r="H25" s="272"/>
      <c r="I25" s="272"/>
      <c r="J25" s="272"/>
      <c r="K25" s="289"/>
      <c r="L25" s="347">
        <f>SUM(D25:K25)</f>
        <v>0</v>
      </c>
      <c r="Q25" s="49"/>
      <c r="R25" s="76"/>
      <c r="S25" s="76"/>
      <c r="T25" s="76"/>
    </row>
    <row r="26" spans="1:20" s="311" customFormat="1" ht="15" customHeight="1" x14ac:dyDescent="0.3">
      <c r="A26" s="313"/>
      <c r="B26" s="401" t="s">
        <v>361</v>
      </c>
      <c r="C26" s="402"/>
      <c r="D26" s="348">
        <f>SUM(D25)</f>
        <v>0</v>
      </c>
      <c r="E26" s="348">
        <f t="shared" ref="E26:L26" si="3">SUM(E25)</f>
        <v>0</v>
      </c>
      <c r="F26" s="348">
        <f t="shared" si="3"/>
        <v>0</v>
      </c>
      <c r="G26" s="348">
        <f t="shared" si="3"/>
        <v>0</v>
      </c>
      <c r="H26" s="348">
        <f t="shared" si="3"/>
        <v>0</v>
      </c>
      <c r="I26" s="348">
        <f t="shared" si="3"/>
        <v>0</v>
      </c>
      <c r="J26" s="348">
        <f t="shared" si="3"/>
        <v>0</v>
      </c>
      <c r="K26" s="348">
        <f t="shared" si="3"/>
        <v>0</v>
      </c>
      <c r="L26" s="348">
        <f t="shared" si="3"/>
        <v>0</v>
      </c>
      <c r="Q26" s="314"/>
      <c r="R26" s="315"/>
      <c r="S26" s="315"/>
      <c r="T26" s="315"/>
    </row>
    <row r="27" spans="1:20" ht="15" customHeight="1" x14ac:dyDescent="0.3">
      <c r="A27" s="270">
        <v>32312</v>
      </c>
      <c r="B27" s="407" t="s">
        <v>359</v>
      </c>
      <c r="C27" s="408"/>
      <c r="D27" s="273"/>
      <c r="E27" s="273"/>
      <c r="F27" s="273"/>
      <c r="G27" s="273"/>
      <c r="H27" s="273"/>
      <c r="I27" s="273"/>
      <c r="J27" s="273"/>
      <c r="K27" s="289"/>
      <c r="L27" s="347"/>
      <c r="Q27" s="49"/>
      <c r="R27" s="76"/>
      <c r="S27" s="76"/>
      <c r="T27" s="76"/>
    </row>
    <row r="28" spans="1:20" ht="15" customHeight="1" x14ac:dyDescent="0.3">
      <c r="A28" s="275"/>
      <c r="B28" s="271">
        <v>3231201</v>
      </c>
      <c r="C28" s="272" t="s">
        <v>317</v>
      </c>
      <c r="D28" s="272"/>
      <c r="E28" s="272"/>
      <c r="F28" s="272"/>
      <c r="G28" s="272"/>
      <c r="H28" s="272"/>
      <c r="I28" s="272"/>
      <c r="J28" s="272"/>
      <c r="K28" s="289"/>
      <c r="L28" s="347">
        <f>SUM(D28:K28)</f>
        <v>0</v>
      </c>
      <c r="M28" s="204"/>
      <c r="N28" s="76"/>
      <c r="O28" s="76"/>
      <c r="P28" s="76"/>
      <c r="Q28" s="76"/>
      <c r="R28" s="76"/>
    </row>
    <row r="29" spans="1:20" s="311" customFormat="1" ht="15" customHeight="1" x14ac:dyDescent="0.3">
      <c r="A29" s="313"/>
      <c r="B29" s="401" t="s">
        <v>362</v>
      </c>
      <c r="C29" s="402"/>
      <c r="D29" s="348">
        <f>SUM(D28)</f>
        <v>0</v>
      </c>
      <c r="E29" s="348">
        <f t="shared" ref="E29:L29" si="4">SUM(E28)</f>
        <v>0</v>
      </c>
      <c r="F29" s="348">
        <f t="shared" si="4"/>
        <v>0</v>
      </c>
      <c r="G29" s="348">
        <f t="shared" si="4"/>
        <v>0</v>
      </c>
      <c r="H29" s="348">
        <f t="shared" si="4"/>
        <v>0</v>
      </c>
      <c r="I29" s="348">
        <f t="shared" si="4"/>
        <v>0</v>
      </c>
      <c r="J29" s="348">
        <f t="shared" si="4"/>
        <v>0</v>
      </c>
      <c r="K29" s="348">
        <f t="shared" si="4"/>
        <v>0</v>
      </c>
      <c r="L29" s="348">
        <f t="shared" si="4"/>
        <v>0</v>
      </c>
      <c r="M29" s="316"/>
      <c r="N29" s="315"/>
      <c r="O29" s="315"/>
      <c r="P29" s="315"/>
      <c r="Q29" s="315"/>
      <c r="R29" s="315"/>
    </row>
    <row r="30" spans="1:20" ht="15" customHeight="1" x14ac:dyDescent="0.3">
      <c r="A30" s="270">
        <v>32441</v>
      </c>
      <c r="B30" s="407" t="s">
        <v>343</v>
      </c>
      <c r="C30" s="408"/>
      <c r="D30" s="273"/>
      <c r="E30" s="273"/>
      <c r="F30" s="273"/>
      <c r="G30" s="273"/>
      <c r="H30" s="273"/>
      <c r="I30" s="273"/>
      <c r="J30" s="273"/>
      <c r="K30" s="289"/>
      <c r="L30" s="347"/>
      <c r="M30" s="204"/>
      <c r="N30" s="76"/>
      <c r="O30" s="76"/>
      <c r="P30" s="76"/>
      <c r="Q30" s="76"/>
      <c r="R30" s="76"/>
    </row>
    <row r="31" spans="1:20" ht="15" customHeight="1" x14ac:dyDescent="0.3">
      <c r="A31" s="274"/>
      <c r="B31" s="271">
        <v>3244101</v>
      </c>
      <c r="C31" s="272" t="s">
        <v>343</v>
      </c>
      <c r="D31" s="272"/>
      <c r="E31" s="272"/>
      <c r="F31" s="272"/>
      <c r="G31" s="272"/>
      <c r="H31" s="272"/>
      <c r="I31" s="272"/>
      <c r="J31" s="272"/>
      <c r="K31" s="289"/>
      <c r="L31" s="347">
        <f>SUM(D31:K31)</f>
        <v>0</v>
      </c>
      <c r="M31" s="204"/>
      <c r="N31" s="76"/>
      <c r="O31" s="76"/>
      <c r="P31" s="76"/>
      <c r="Q31" s="76"/>
      <c r="R31" s="76"/>
    </row>
    <row r="32" spans="1:20" s="311" customFormat="1" ht="15" customHeight="1" x14ac:dyDescent="0.3">
      <c r="A32" s="313"/>
      <c r="B32" s="401" t="s">
        <v>363</v>
      </c>
      <c r="C32" s="402"/>
      <c r="D32" s="348">
        <f>SUM(D31)</f>
        <v>0</v>
      </c>
      <c r="E32" s="348">
        <f t="shared" ref="E32:L32" si="5">SUM(E31)</f>
        <v>0</v>
      </c>
      <c r="F32" s="348">
        <f t="shared" si="5"/>
        <v>0</v>
      </c>
      <c r="G32" s="348">
        <f t="shared" si="5"/>
        <v>0</v>
      </c>
      <c r="H32" s="348">
        <f t="shared" si="5"/>
        <v>0</v>
      </c>
      <c r="I32" s="348">
        <f t="shared" si="5"/>
        <v>0</v>
      </c>
      <c r="J32" s="348">
        <f t="shared" si="5"/>
        <v>0</v>
      </c>
      <c r="K32" s="348">
        <f t="shared" si="5"/>
        <v>0</v>
      </c>
      <c r="L32" s="348">
        <f t="shared" si="5"/>
        <v>0</v>
      </c>
      <c r="M32" s="316"/>
      <c r="N32" s="315"/>
      <c r="O32" s="315"/>
      <c r="P32" s="315"/>
      <c r="Q32" s="315"/>
      <c r="R32" s="315"/>
    </row>
    <row r="33" spans="1:18" ht="15" customHeight="1" x14ac:dyDescent="0.3">
      <c r="A33" s="270">
        <v>32551</v>
      </c>
      <c r="B33" s="407" t="s">
        <v>337</v>
      </c>
      <c r="C33" s="408"/>
      <c r="D33" s="273"/>
      <c r="E33" s="273"/>
      <c r="F33" s="273"/>
      <c r="G33" s="273"/>
      <c r="H33" s="273"/>
      <c r="I33" s="273"/>
      <c r="J33" s="273"/>
      <c r="K33" s="289"/>
      <c r="L33" s="347"/>
      <c r="M33" s="204"/>
      <c r="N33" s="76"/>
      <c r="O33" s="76"/>
      <c r="P33" s="76"/>
      <c r="Q33" s="76"/>
      <c r="R33" s="76"/>
    </row>
    <row r="34" spans="1:18" ht="15" customHeight="1" x14ac:dyDescent="0.25">
      <c r="A34" s="275"/>
      <c r="B34" s="271">
        <v>3255101</v>
      </c>
      <c r="C34" s="272" t="s">
        <v>318</v>
      </c>
      <c r="D34" s="272"/>
      <c r="E34" s="272"/>
      <c r="F34" s="272"/>
      <c r="G34" s="272"/>
      <c r="H34" s="272"/>
      <c r="I34" s="272"/>
      <c r="J34" s="272"/>
      <c r="K34" s="289"/>
      <c r="L34" s="347">
        <f>SUM(D34:K34)</f>
        <v>0</v>
      </c>
      <c r="M34" s="49"/>
    </row>
    <row r="35" spans="1:18" ht="15" customHeight="1" x14ac:dyDescent="0.25">
      <c r="A35" s="275"/>
      <c r="B35" s="271">
        <v>3255102</v>
      </c>
      <c r="C35" s="272" t="s">
        <v>341</v>
      </c>
      <c r="D35" s="272"/>
      <c r="E35" s="272"/>
      <c r="F35" s="272"/>
      <c r="G35" s="272"/>
      <c r="H35" s="272"/>
      <c r="I35" s="272"/>
      <c r="J35" s="272"/>
      <c r="K35" s="289"/>
      <c r="L35" s="347">
        <f t="shared" ref="L35:L37" si="6">SUM(D35:K35)</f>
        <v>0</v>
      </c>
      <c r="M35" s="49"/>
    </row>
    <row r="36" spans="1:18" ht="15" customHeight="1" x14ac:dyDescent="0.25">
      <c r="A36" s="275"/>
      <c r="B36" s="271">
        <v>3255105</v>
      </c>
      <c r="C36" s="272" t="s">
        <v>329</v>
      </c>
      <c r="D36" s="272"/>
      <c r="E36" s="272"/>
      <c r="F36" s="272"/>
      <c r="G36" s="272"/>
      <c r="H36" s="272"/>
      <c r="I36" s="272"/>
      <c r="J36" s="272"/>
      <c r="K36" s="289"/>
      <c r="L36" s="347">
        <f t="shared" si="6"/>
        <v>0</v>
      </c>
      <c r="M36" s="49"/>
    </row>
    <row r="37" spans="1:18" ht="15" customHeight="1" x14ac:dyDescent="0.25">
      <c r="A37" s="274"/>
      <c r="B37" s="271"/>
      <c r="C37" s="276" t="s">
        <v>342</v>
      </c>
      <c r="D37" s="276"/>
      <c r="E37" s="276"/>
      <c r="F37" s="276"/>
      <c r="G37" s="276"/>
      <c r="H37" s="276"/>
      <c r="I37" s="276"/>
      <c r="J37" s="276"/>
      <c r="K37" s="289"/>
      <c r="L37" s="347">
        <f t="shared" si="6"/>
        <v>0</v>
      </c>
      <c r="M37" s="49"/>
    </row>
    <row r="38" spans="1:18" s="311" customFormat="1" ht="15" customHeight="1" x14ac:dyDescent="0.25">
      <c r="A38" s="313"/>
      <c r="B38" s="401" t="s">
        <v>364</v>
      </c>
      <c r="C38" s="402"/>
      <c r="D38" s="348">
        <f>SUM(D34:D37)</f>
        <v>0</v>
      </c>
      <c r="E38" s="348">
        <f t="shared" ref="E38:L38" si="7">SUM(E34:E37)</f>
        <v>0</v>
      </c>
      <c r="F38" s="348">
        <f t="shared" si="7"/>
        <v>0</v>
      </c>
      <c r="G38" s="348">
        <f t="shared" si="7"/>
        <v>0</v>
      </c>
      <c r="H38" s="348">
        <f t="shared" si="7"/>
        <v>0</v>
      </c>
      <c r="I38" s="348">
        <f t="shared" si="7"/>
        <v>0</v>
      </c>
      <c r="J38" s="348">
        <f t="shared" si="7"/>
        <v>0</v>
      </c>
      <c r="K38" s="348">
        <f t="shared" si="7"/>
        <v>0</v>
      </c>
      <c r="L38" s="348">
        <f t="shared" si="7"/>
        <v>0</v>
      </c>
      <c r="M38" s="314"/>
    </row>
    <row r="39" spans="1:18" ht="15" customHeight="1" x14ac:dyDescent="0.25">
      <c r="A39" s="270">
        <v>32561</v>
      </c>
      <c r="B39" s="407" t="s">
        <v>334</v>
      </c>
      <c r="C39" s="408"/>
      <c r="D39" s="273"/>
      <c r="E39" s="273"/>
      <c r="F39" s="273"/>
      <c r="G39" s="273"/>
      <c r="H39" s="273"/>
      <c r="I39" s="273"/>
      <c r="J39" s="273"/>
      <c r="K39" s="289"/>
      <c r="L39" s="347"/>
      <c r="M39" s="49"/>
    </row>
    <row r="40" spans="1:18" ht="15" customHeight="1" x14ac:dyDescent="0.25">
      <c r="A40" s="275"/>
      <c r="B40" s="271">
        <v>3256102</v>
      </c>
      <c r="C40" s="272" t="s">
        <v>334</v>
      </c>
      <c r="D40" s="272"/>
      <c r="E40" s="272"/>
      <c r="F40" s="272"/>
      <c r="G40" s="272"/>
      <c r="H40" s="272"/>
      <c r="I40" s="272"/>
      <c r="J40" s="272"/>
      <c r="K40" s="289"/>
      <c r="L40" s="347">
        <f>SUM(D40:K40)</f>
        <v>0</v>
      </c>
      <c r="M40" s="49"/>
    </row>
    <row r="41" spans="1:18" ht="15" customHeight="1" x14ac:dyDescent="0.25">
      <c r="A41" s="275"/>
      <c r="B41" s="271">
        <v>3256103</v>
      </c>
      <c r="C41" s="272" t="s">
        <v>388</v>
      </c>
      <c r="D41" s="272"/>
      <c r="E41" s="272"/>
      <c r="F41" s="272"/>
      <c r="G41" s="272"/>
      <c r="H41" s="272"/>
      <c r="I41" s="272"/>
      <c r="J41" s="272"/>
      <c r="K41" s="289"/>
      <c r="L41" s="347"/>
      <c r="M41" s="49"/>
    </row>
    <row r="42" spans="1:18" ht="15" customHeight="1" x14ac:dyDescent="0.25">
      <c r="A42" s="275"/>
      <c r="B42" s="271" t="s">
        <v>333</v>
      </c>
      <c r="C42" s="272" t="s">
        <v>323</v>
      </c>
      <c r="D42" s="272"/>
      <c r="E42" s="272"/>
      <c r="F42" s="272"/>
      <c r="G42" s="272"/>
      <c r="H42" s="272"/>
      <c r="I42" s="272"/>
      <c r="J42" s="272"/>
      <c r="K42" s="289"/>
      <c r="L42" s="347">
        <f>SUM(D42:K42)</f>
        <v>0</v>
      </c>
      <c r="M42" s="49"/>
    </row>
    <row r="43" spans="1:18" s="311" customFormat="1" ht="15" customHeight="1" x14ac:dyDescent="0.25">
      <c r="A43" s="317"/>
      <c r="B43" s="401" t="s">
        <v>365</v>
      </c>
      <c r="C43" s="402"/>
      <c r="D43" s="286">
        <f>SUM(D40:D42)</f>
        <v>0</v>
      </c>
      <c r="E43" s="286">
        <f t="shared" ref="E43:L43" si="8">SUM(E40:E42)</f>
        <v>0</v>
      </c>
      <c r="F43" s="286">
        <f t="shared" si="8"/>
        <v>0</v>
      </c>
      <c r="G43" s="286">
        <f t="shared" si="8"/>
        <v>0</v>
      </c>
      <c r="H43" s="286">
        <f t="shared" si="8"/>
        <v>0</v>
      </c>
      <c r="I43" s="286">
        <f t="shared" si="8"/>
        <v>0</v>
      </c>
      <c r="J43" s="286">
        <f t="shared" si="8"/>
        <v>0</v>
      </c>
      <c r="K43" s="286">
        <f t="shared" si="8"/>
        <v>0</v>
      </c>
      <c r="L43" s="286">
        <f t="shared" si="8"/>
        <v>0</v>
      </c>
      <c r="M43" s="314"/>
    </row>
    <row r="44" spans="1:18" s="505" customFormat="1" ht="15" customHeight="1" x14ac:dyDescent="0.25">
      <c r="A44" s="270">
        <v>32581</v>
      </c>
      <c r="B44" s="397" t="s">
        <v>389</v>
      </c>
      <c r="C44" s="398"/>
      <c r="D44" s="503"/>
      <c r="E44" s="503"/>
      <c r="F44" s="503"/>
      <c r="G44" s="503"/>
      <c r="H44" s="503"/>
      <c r="I44" s="503"/>
      <c r="J44" s="503"/>
      <c r="K44" s="499"/>
      <c r="L44" s="499"/>
      <c r="M44" s="504"/>
    </row>
    <row r="45" spans="1:18" s="505" customFormat="1" ht="15" customHeight="1" x14ac:dyDescent="0.25">
      <c r="A45" s="270"/>
      <c r="B45" s="271">
        <v>3258104</v>
      </c>
      <c r="C45" s="501" t="s">
        <v>390</v>
      </c>
      <c r="D45" s="503"/>
      <c r="E45" s="503"/>
      <c r="F45" s="503"/>
      <c r="G45" s="503"/>
      <c r="H45" s="503"/>
      <c r="I45" s="503"/>
      <c r="J45" s="503"/>
      <c r="K45" s="499"/>
      <c r="L45" s="499"/>
      <c r="M45" s="504"/>
    </row>
    <row r="46" spans="1:18" s="505" customFormat="1" ht="15" customHeight="1" x14ac:dyDescent="0.25">
      <c r="A46" s="270"/>
      <c r="B46" s="271">
        <v>3258107</v>
      </c>
      <c r="C46" s="501" t="s">
        <v>391</v>
      </c>
      <c r="D46" s="503"/>
      <c r="E46" s="503"/>
      <c r="F46" s="503"/>
      <c r="G46" s="503"/>
      <c r="H46" s="503"/>
      <c r="I46" s="503"/>
      <c r="J46" s="503"/>
      <c r="K46" s="499"/>
      <c r="L46" s="499"/>
      <c r="M46" s="504"/>
    </row>
    <row r="47" spans="1:18" s="505" customFormat="1" ht="15" customHeight="1" x14ac:dyDescent="0.25">
      <c r="A47" s="502"/>
      <c r="B47" s="401" t="s">
        <v>392</v>
      </c>
      <c r="C47" s="402"/>
      <c r="D47" s="503">
        <f>SUM(D45:D46)</f>
        <v>0</v>
      </c>
      <c r="E47" s="503">
        <f t="shared" ref="E47:L47" si="9">SUM(E45:E46)</f>
        <v>0</v>
      </c>
      <c r="F47" s="503">
        <f t="shared" si="9"/>
        <v>0</v>
      </c>
      <c r="G47" s="503">
        <f t="shared" si="9"/>
        <v>0</v>
      </c>
      <c r="H47" s="503">
        <f t="shared" si="9"/>
        <v>0</v>
      </c>
      <c r="I47" s="503">
        <f t="shared" si="9"/>
        <v>0</v>
      </c>
      <c r="J47" s="503">
        <f t="shared" si="9"/>
        <v>0</v>
      </c>
      <c r="K47" s="503">
        <f t="shared" si="9"/>
        <v>0</v>
      </c>
      <c r="L47" s="503">
        <f t="shared" si="9"/>
        <v>0</v>
      </c>
      <c r="M47" s="504"/>
    </row>
    <row r="48" spans="1:18" ht="26.25" customHeight="1" x14ac:dyDescent="0.25">
      <c r="A48" s="275"/>
      <c r="B48" s="397" t="s">
        <v>371</v>
      </c>
      <c r="C48" s="398"/>
      <c r="D48" s="290"/>
      <c r="E48" s="290"/>
      <c r="F48" s="290"/>
      <c r="G48" s="290"/>
      <c r="H48" s="290"/>
      <c r="I48" s="290"/>
      <c r="J48" s="290"/>
      <c r="K48" s="291"/>
      <c r="L48" s="349">
        <f>SUM(D48:K48)</f>
        <v>0</v>
      </c>
      <c r="M48" s="49"/>
    </row>
    <row r="49" spans="1:13" s="311" customFormat="1" ht="15" customHeight="1" x14ac:dyDescent="0.25">
      <c r="A49" s="317"/>
      <c r="B49" s="412" t="s">
        <v>345</v>
      </c>
      <c r="C49" s="413"/>
      <c r="D49" s="353">
        <f>D48+D43+D38+D32+D29+D26+D23+D8+D47</f>
        <v>0</v>
      </c>
      <c r="E49" s="353">
        <f t="shared" ref="E49:L49" si="10">E48+E43+E38+E32+E29+E26+E23+E8+E47</f>
        <v>0</v>
      </c>
      <c r="F49" s="353">
        <f t="shared" si="10"/>
        <v>0</v>
      </c>
      <c r="G49" s="353">
        <f t="shared" si="10"/>
        <v>0</v>
      </c>
      <c r="H49" s="353">
        <f t="shared" si="10"/>
        <v>0</v>
      </c>
      <c r="I49" s="353">
        <f t="shared" si="10"/>
        <v>0</v>
      </c>
      <c r="J49" s="353">
        <f t="shared" si="10"/>
        <v>0</v>
      </c>
      <c r="K49" s="353">
        <f t="shared" si="10"/>
        <v>0</v>
      </c>
      <c r="L49" s="353">
        <f t="shared" si="10"/>
        <v>0</v>
      </c>
      <c r="M49" s="314"/>
    </row>
    <row r="50" spans="1:13" ht="15" customHeight="1" x14ac:dyDescent="0.25">
      <c r="A50" s="424" t="s">
        <v>349</v>
      </c>
      <c r="B50" s="425"/>
      <c r="C50" s="426"/>
      <c r="D50" s="277"/>
      <c r="E50" s="277"/>
      <c r="F50" s="277"/>
      <c r="G50" s="277"/>
      <c r="H50" s="277"/>
      <c r="I50" s="277"/>
      <c r="J50" s="277"/>
      <c r="K50" s="297"/>
      <c r="L50" s="347"/>
      <c r="M50" s="49"/>
    </row>
    <row r="51" spans="1:13" ht="15" customHeight="1" x14ac:dyDescent="0.25">
      <c r="A51" s="275"/>
      <c r="B51" s="419" t="s">
        <v>350</v>
      </c>
      <c r="C51" s="420"/>
      <c r="D51" s="278"/>
      <c r="E51" s="278"/>
      <c r="F51" s="278"/>
      <c r="G51" s="278"/>
      <c r="H51" s="278"/>
      <c r="I51" s="278"/>
      <c r="J51" s="278"/>
      <c r="K51" s="297"/>
      <c r="L51" s="350"/>
    </row>
    <row r="52" spans="1:13" ht="15" customHeight="1" x14ac:dyDescent="0.25">
      <c r="A52" s="270">
        <v>41122</v>
      </c>
      <c r="B52" s="407" t="s">
        <v>367</v>
      </c>
      <c r="C52" s="408"/>
      <c r="D52" s="273"/>
      <c r="E52" s="273"/>
      <c r="F52" s="273"/>
      <c r="G52" s="273"/>
      <c r="H52" s="273"/>
      <c r="I52" s="273"/>
      <c r="J52" s="273"/>
      <c r="K52" s="289"/>
      <c r="L52" s="351"/>
    </row>
    <row r="53" spans="1:13" ht="15" customHeight="1" x14ac:dyDescent="0.25">
      <c r="A53" s="270"/>
      <c r="B53" s="271">
        <v>4112205</v>
      </c>
      <c r="C53" s="272" t="s">
        <v>324</v>
      </c>
      <c r="D53" s="272"/>
      <c r="E53" s="272"/>
      <c r="F53" s="272"/>
      <c r="G53" s="272"/>
      <c r="H53" s="272"/>
      <c r="I53" s="272"/>
      <c r="J53" s="272"/>
      <c r="K53" s="289"/>
      <c r="L53" s="351">
        <f>SUM(D53:K53)</f>
        <v>0</v>
      </c>
    </row>
    <row r="54" spans="1:13" s="311" customFormat="1" ht="15" customHeight="1" x14ac:dyDescent="0.25">
      <c r="A54" s="309"/>
      <c r="B54" s="401" t="s">
        <v>368</v>
      </c>
      <c r="C54" s="402"/>
      <c r="D54" s="348">
        <f>SUM(D53)</f>
        <v>0</v>
      </c>
      <c r="E54" s="348">
        <f t="shared" ref="E54:L54" si="11">SUM(E53)</f>
        <v>0</v>
      </c>
      <c r="F54" s="348">
        <f t="shared" si="11"/>
        <v>0</v>
      </c>
      <c r="G54" s="348">
        <f t="shared" si="11"/>
        <v>0</v>
      </c>
      <c r="H54" s="348">
        <f t="shared" si="11"/>
        <v>0</v>
      </c>
      <c r="I54" s="348">
        <f t="shared" si="11"/>
        <v>0</v>
      </c>
      <c r="J54" s="348">
        <f t="shared" si="11"/>
        <v>0</v>
      </c>
      <c r="K54" s="348">
        <f t="shared" si="11"/>
        <v>0</v>
      </c>
      <c r="L54" s="348">
        <f t="shared" si="11"/>
        <v>0</v>
      </c>
    </row>
    <row r="55" spans="1:13" ht="15" customHeight="1" x14ac:dyDescent="0.25">
      <c r="A55" s="270">
        <v>41123</v>
      </c>
      <c r="B55" s="407" t="s">
        <v>338</v>
      </c>
      <c r="C55" s="408"/>
      <c r="D55" s="273"/>
      <c r="E55" s="273"/>
      <c r="F55" s="273"/>
      <c r="G55" s="273"/>
      <c r="H55" s="273"/>
      <c r="I55" s="273"/>
      <c r="J55" s="273"/>
      <c r="K55" s="289"/>
      <c r="L55" s="351"/>
    </row>
    <row r="56" spans="1:13" ht="15" customHeight="1" x14ac:dyDescent="0.25">
      <c r="A56" s="275"/>
      <c r="B56" s="271">
        <v>4112302</v>
      </c>
      <c r="C56" s="272" t="s">
        <v>319</v>
      </c>
      <c r="D56" s="272"/>
      <c r="E56" s="272"/>
      <c r="F56" s="272"/>
      <c r="G56" s="272"/>
      <c r="H56" s="272"/>
      <c r="I56" s="272"/>
      <c r="J56" s="272"/>
      <c r="K56" s="289"/>
      <c r="L56" s="351">
        <f>SUM(D56:K56)</f>
        <v>0</v>
      </c>
    </row>
    <row r="57" spans="1:13" ht="15" customHeight="1" x14ac:dyDescent="0.25">
      <c r="A57" s="275"/>
      <c r="B57" s="271">
        <v>4112306</v>
      </c>
      <c r="C57" s="272" t="s">
        <v>335</v>
      </c>
      <c r="D57" s="272"/>
      <c r="E57" s="272"/>
      <c r="F57" s="272"/>
      <c r="G57" s="272"/>
      <c r="H57" s="272"/>
      <c r="I57" s="272"/>
      <c r="J57" s="272"/>
      <c r="K57" s="289"/>
      <c r="L57" s="351">
        <f t="shared" ref="L57:L60" si="12">SUM(D57:K57)</f>
        <v>0</v>
      </c>
    </row>
    <row r="58" spans="1:13" ht="15" customHeight="1" x14ac:dyDescent="0.25">
      <c r="A58" s="275"/>
      <c r="B58" s="271">
        <v>4112310</v>
      </c>
      <c r="C58" s="272" t="s">
        <v>320</v>
      </c>
      <c r="D58" s="272"/>
      <c r="E58" s="272"/>
      <c r="F58" s="272"/>
      <c r="G58" s="272"/>
      <c r="H58" s="272"/>
      <c r="I58" s="272"/>
      <c r="J58" s="272"/>
      <c r="K58" s="289"/>
      <c r="L58" s="351">
        <f t="shared" si="12"/>
        <v>0</v>
      </c>
    </row>
    <row r="59" spans="1:13" ht="15" customHeight="1" x14ac:dyDescent="0.25">
      <c r="A59" s="275"/>
      <c r="B59" s="271">
        <v>4112314</v>
      </c>
      <c r="C59" s="272" t="s">
        <v>330</v>
      </c>
      <c r="D59" s="272"/>
      <c r="E59" s="272"/>
      <c r="F59" s="272"/>
      <c r="G59" s="272"/>
      <c r="H59" s="272"/>
      <c r="I59" s="272"/>
      <c r="J59" s="272"/>
      <c r="K59" s="289"/>
      <c r="L59" s="351">
        <f t="shared" si="12"/>
        <v>0</v>
      </c>
    </row>
    <row r="60" spans="1:13" ht="15" customHeight="1" x14ac:dyDescent="0.25">
      <c r="A60" s="275"/>
      <c r="B60" s="271">
        <v>4112316</v>
      </c>
      <c r="C60" s="272" t="s">
        <v>331</v>
      </c>
      <c r="D60" s="272"/>
      <c r="E60" s="272"/>
      <c r="F60" s="272"/>
      <c r="G60" s="272"/>
      <c r="H60" s="272"/>
      <c r="I60" s="272"/>
      <c r="J60" s="272"/>
      <c r="K60" s="289"/>
      <c r="L60" s="351">
        <f t="shared" si="12"/>
        <v>0</v>
      </c>
    </row>
    <row r="61" spans="1:13" s="311" customFormat="1" ht="15" customHeight="1" x14ac:dyDescent="0.25">
      <c r="A61" s="313"/>
      <c r="B61" s="401" t="s">
        <v>369</v>
      </c>
      <c r="C61" s="402"/>
      <c r="D61" s="348">
        <f>SUM(D56:D60)</f>
        <v>0</v>
      </c>
      <c r="E61" s="348">
        <f t="shared" ref="E61:K61" si="13">SUM(E56:E60)</f>
        <v>0</v>
      </c>
      <c r="F61" s="348">
        <f t="shared" si="13"/>
        <v>0</v>
      </c>
      <c r="G61" s="348">
        <f t="shared" si="13"/>
        <v>0</v>
      </c>
      <c r="H61" s="348">
        <f t="shared" si="13"/>
        <v>0</v>
      </c>
      <c r="I61" s="348">
        <f t="shared" si="13"/>
        <v>0</v>
      </c>
      <c r="J61" s="348">
        <f t="shared" si="13"/>
        <v>0</v>
      </c>
      <c r="K61" s="348">
        <f t="shared" si="13"/>
        <v>0</v>
      </c>
      <c r="L61" s="348">
        <f>SUM(L56:L60)</f>
        <v>0</v>
      </c>
    </row>
    <row r="62" spans="1:13" ht="15" customHeight="1" x14ac:dyDescent="0.25">
      <c r="A62" s="270">
        <v>41133</v>
      </c>
      <c r="B62" s="407" t="s">
        <v>339</v>
      </c>
      <c r="C62" s="408"/>
      <c r="D62" s="273"/>
      <c r="E62" s="273"/>
      <c r="F62" s="273"/>
      <c r="G62" s="273"/>
      <c r="H62" s="273"/>
      <c r="I62" s="273"/>
      <c r="J62" s="273"/>
      <c r="K62" s="289"/>
      <c r="L62" s="351"/>
    </row>
    <row r="63" spans="1:13" ht="15" customHeight="1" x14ac:dyDescent="0.25">
      <c r="A63" s="275"/>
      <c r="B63" s="271">
        <v>4113301</v>
      </c>
      <c r="C63" s="272" t="s">
        <v>332</v>
      </c>
      <c r="D63" s="272"/>
      <c r="E63" s="272"/>
      <c r="F63" s="272"/>
      <c r="G63" s="272"/>
      <c r="H63" s="272"/>
      <c r="I63" s="272"/>
      <c r="J63" s="272"/>
      <c r="K63" s="289"/>
      <c r="L63" s="351">
        <f>SUM(D63:K63)</f>
        <v>0</v>
      </c>
    </row>
    <row r="64" spans="1:13" x14ac:dyDescent="0.25">
      <c r="A64" s="279"/>
      <c r="B64" s="279" t="s">
        <v>321</v>
      </c>
      <c r="C64" s="280" t="s">
        <v>322</v>
      </c>
      <c r="D64" s="280"/>
      <c r="E64" s="280"/>
      <c r="F64" s="280"/>
      <c r="G64" s="280"/>
      <c r="H64" s="280"/>
      <c r="I64" s="280"/>
      <c r="J64" s="280"/>
      <c r="K64" s="289"/>
      <c r="L64" s="351">
        <f>SUM(D64:K64)</f>
        <v>0</v>
      </c>
    </row>
    <row r="65" spans="1:12" s="311" customFormat="1" x14ac:dyDescent="0.25">
      <c r="A65" s="320"/>
      <c r="B65" s="401" t="s">
        <v>370</v>
      </c>
      <c r="C65" s="402"/>
      <c r="D65" s="354">
        <f>SUM(D63:D64)</f>
        <v>0</v>
      </c>
      <c r="E65" s="354">
        <f t="shared" ref="E65:L65" si="14">SUM(E63:E64)</f>
        <v>0</v>
      </c>
      <c r="F65" s="354">
        <f t="shared" si="14"/>
        <v>0</v>
      </c>
      <c r="G65" s="354">
        <f t="shared" si="14"/>
        <v>0</v>
      </c>
      <c r="H65" s="354">
        <f t="shared" si="14"/>
        <v>0</v>
      </c>
      <c r="I65" s="354">
        <f t="shared" si="14"/>
        <v>0</v>
      </c>
      <c r="J65" s="354">
        <f t="shared" si="14"/>
        <v>0</v>
      </c>
      <c r="K65" s="354">
        <f t="shared" si="14"/>
        <v>0</v>
      </c>
      <c r="L65" s="354">
        <f t="shared" si="14"/>
        <v>0</v>
      </c>
    </row>
    <row r="66" spans="1:12" ht="26.25" customHeight="1" x14ac:dyDescent="0.25">
      <c r="A66" s="279"/>
      <c r="B66" s="399" t="s">
        <v>372</v>
      </c>
      <c r="C66" s="400"/>
      <c r="D66" s="287"/>
      <c r="E66" s="287"/>
      <c r="F66" s="287"/>
      <c r="G66" s="287"/>
      <c r="H66" s="287"/>
      <c r="I66" s="287"/>
      <c r="J66" s="287"/>
      <c r="K66" s="289"/>
      <c r="L66" s="352">
        <f>SUM(D66:K66)</f>
        <v>0</v>
      </c>
    </row>
    <row r="67" spans="1:12" x14ac:dyDescent="0.25">
      <c r="A67" s="279"/>
      <c r="B67" s="412" t="s">
        <v>346</v>
      </c>
      <c r="C67" s="413"/>
      <c r="D67" s="355">
        <f>D66+D65+D61+D54</f>
        <v>0</v>
      </c>
      <c r="E67" s="355">
        <f t="shared" ref="E67:L67" si="15">E66+E65+E61+E54</f>
        <v>0</v>
      </c>
      <c r="F67" s="355">
        <f t="shared" si="15"/>
        <v>0</v>
      </c>
      <c r="G67" s="355">
        <f t="shared" si="15"/>
        <v>0</v>
      </c>
      <c r="H67" s="355">
        <f t="shared" si="15"/>
        <v>0</v>
      </c>
      <c r="I67" s="355">
        <f t="shared" si="15"/>
        <v>0</v>
      </c>
      <c r="J67" s="355">
        <f t="shared" si="15"/>
        <v>0</v>
      </c>
      <c r="K67" s="355">
        <f t="shared" si="15"/>
        <v>0</v>
      </c>
      <c r="L67" s="355">
        <f t="shared" si="15"/>
        <v>0</v>
      </c>
    </row>
    <row r="68" spans="1:12" s="358" customFormat="1" x14ac:dyDescent="0.25">
      <c r="A68" s="356"/>
      <c r="B68" s="427" t="s">
        <v>347</v>
      </c>
      <c r="C68" s="428"/>
      <c r="D68" s="357">
        <f>D67+D49</f>
        <v>0</v>
      </c>
      <c r="E68" s="357">
        <f t="shared" ref="E68:L68" si="16">E67+E49</f>
        <v>0</v>
      </c>
      <c r="F68" s="357">
        <f t="shared" si="16"/>
        <v>0</v>
      </c>
      <c r="G68" s="357">
        <f t="shared" si="16"/>
        <v>0</v>
      </c>
      <c r="H68" s="357">
        <f t="shared" si="16"/>
        <v>0</v>
      </c>
      <c r="I68" s="357">
        <f t="shared" si="16"/>
        <v>0</v>
      </c>
      <c r="J68" s="357">
        <f t="shared" si="16"/>
        <v>0</v>
      </c>
      <c r="K68" s="357">
        <f t="shared" si="16"/>
        <v>0</v>
      </c>
      <c r="L68" s="357">
        <f t="shared" si="16"/>
        <v>0</v>
      </c>
    </row>
  </sheetData>
  <mergeCells count="39">
    <mergeCell ref="A1:L1"/>
    <mergeCell ref="A3:B3"/>
    <mergeCell ref="B8:C8"/>
    <mergeCell ref="B9:C9"/>
    <mergeCell ref="A10:A16"/>
    <mergeCell ref="B10:B16"/>
    <mergeCell ref="C10:K10"/>
    <mergeCell ref="D4:G4"/>
    <mergeCell ref="H4:K4"/>
    <mergeCell ref="K3:L3"/>
    <mergeCell ref="L4:L5"/>
    <mergeCell ref="A4:B5"/>
    <mergeCell ref="C4:C5"/>
    <mergeCell ref="B48:C48"/>
    <mergeCell ref="B23:C23"/>
    <mergeCell ref="B24:C24"/>
    <mergeCell ref="B26:C26"/>
    <mergeCell ref="B27:C27"/>
    <mergeCell ref="B29:C29"/>
    <mergeCell ref="B30:C30"/>
    <mergeCell ref="B32:C32"/>
    <mergeCell ref="B33:C33"/>
    <mergeCell ref="B38:C38"/>
    <mergeCell ref="B39:C39"/>
    <mergeCell ref="B43:C43"/>
    <mergeCell ref="B44:C44"/>
    <mergeCell ref="B47:C47"/>
    <mergeCell ref="B62:C62"/>
    <mergeCell ref="B65:C65"/>
    <mergeCell ref="B66:C66"/>
    <mergeCell ref="B67:C67"/>
    <mergeCell ref="B68:C68"/>
    <mergeCell ref="B61:C61"/>
    <mergeCell ref="B49:C49"/>
    <mergeCell ref="B51:C51"/>
    <mergeCell ref="B52:C52"/>
    <mergeCell ref="B54:C54"/>
    <mergeCell ref="B55:C55"/>
    <mergeCell ref="A50:C50"/>
  </mergeCells>
  <printOptions horizontalCentered="1"/>
  <pageMargins left="0.7" right="0.5" top="0.9" bottom="0.4" header="0" footer="0"/>
  <pageSetup paperSize="9" scale="92" orientation="landscape" r:id="rId1"/>
  <rowBreaks count="1" manualBreakCount="1">
    <brk id="3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1"/>
  <sheetViews>
    <sheetView view="pageBreakPreview" zoomScaleNormal="100" zoomScaleSheetLayoutView="100" workbookViewId="0">
      <selection activeCell="P71" sqref="P71"/>
    </sheetView>
  </sheetViews>
  <sheetFormatPr defaultRowHeight="15" x14ac:dyDescent="0.25"/>
  <cols>
    <col min="1" max="1" width="10.42578125" customWidth="1"/>
    <col min="2" max="2" width="46.85546875" customWidth="1"/>
    <col min="3" max="3" width="12.140625" customWidth="1"/>
    <col min="4" max="4" width="11" customWidth="1"/>
    <col min="5" max="5" width="9" customWidth="1"/>
    <col min="6" max="6" width="7.85546875" customWidth="1"/>
    <col min="7" max="7" width="11" bestFit="1" customWidth="1"/>
    <col min="8" max="10" width="10.5703125" hidden="1" customWidth="1"/>
    <col min="11" max="11" width="11.140625" style="17" customWidth="1"/>
    <col min="12" max="14" width="11.140625" style="17" hidden="1" customWidth="1"/>
    <col min="15" max="15" width="9.140625" customWidth="1"/>
    <col min="16" max="16" width="9.140625" style="60" customWidth="1"/>
    <col min="17" max="17" width="9.140625" style="61" customWidth="1"/>
    <col min="18" max="18" width="9.140625" customWidth="1"/>
    <col min="19" max="19" width="10.28515625" customWidth="1"/>
    <col min="20" max="20" width="11.140625" bestFit="1" customWidth="1"/>
  </cols>
  <sheetData>
    <row r="1" spans="1:19" ht="16.5" x14ac:dyDescent="0.25">
      <c r="A1" s="445" t="s">
        <v>135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19" ht="17.25" customHeight="1" x14ac:dyDescent="0.25">
      <c r="A2" s="445" t="s">
        <v>138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</row>
    <row r="3" spans="1:19" ht="17.25" customHeight="1" x14ac:dyDescent="0.25">
      <c r="A3" s="446" t="e">
        <f>#REF!</f>
        <v>#REF!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</row>
    <row r="4" spans="1:19" ht="17.2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5" customHeight="1" x14ac:dyDescent="0.25">
      <c r="A5" s="447" t="s">
        <v>111</v>
      </c>
      <c r="B5" s="448" t="s">
        <v>112</v>
      </c>
      <c r="C5" s="444" t="s">
        <v>285</v>
      </c>
      <c r="D5" s="444"/>
      <c r="E5" s="444"/>
      <c r="F5" s="444"/>
      <c r="G5" s="442" t="s">
        <v>110</v>
      </c>
      <c r="H5" s="442" t="s">
        <v>109</v>
      </c>
      <c r="I5" s="442" t="s">
        <v>282</v>
      </c>
      <c r="J5" s="442" t="s">
        <v>283</v>
      </c>
      <c r="K5" s="443" t="s">
        <v>303</v>
      </c>
      <c r="L5" s="211"/>
      <c r="M5" s="211"/>
      <c r="N5" s="211"/>
      <c r="O5" s="443" t="s">
        <v>115</v>
      </c>
      <c r="P5" s="443" t="s">
        <v>119</v>
      </c>
      <c r="Q5" s="443" t="s">
        <v>120</v>
      </c>
      <c r="R5" s="443" t="s">
        <v>121</v>
      </c>
      <c r="S5" s="443" t="s">
        <v>122</v>
      </c>
    </row>
    <row r="6" spans="1:19" ht="22.5" customHeight="1" x14ac:dyDescent="0.25">
      <c r="A6" s="447"/>
      <c r="B6" s="448"/>
      <c r="C6" s="442" t="s">
        <v>113</v>
      </c>
      <c r="D6" s="442" t="s">
        <v>109</v>
      </c>
      <c r="E6" s="442" t="s">
        <v>224</v>
      </c>
      <c r="F6" s="442" t="s">
        <v>114</v>
      </c>
      <c r="G6" s="442"/>
      <c r="H6" s="442"/>
      <c r="I6" s="442"/>
      <c r="J6" s="442"/>
      <c r="K6" s="443"/>
      <c r="L6" s="442" t="s">
        <v>109</v>
      </c>
      <c r="M6" s="442" t="s">
        <v>224</v>
      </c>
      <c r="N6" s="442" t="s">
        <v>114</v>
      </c>
      <c r="O6" s="443"/>
      <c r="P6" s="443"/>
      <c r="Q6" s="443"/>
      <c r="R6" s="443"/>
      <c r="S6" s="443"/>
    </row>
    <row r="7" spans="1:19" ht="10.5" customHeight="1" x14ac:dyDescent="0.25">
      <c r="A7" s="447"/>
      <c r="B7" s="448"/>
      <c r="C7" s="442"/>
      <c r="D7" s="442"/>
      <c r="E7" s="442"/>
      <c r="F7" s="442"/>
      <c r="G7" s="442"/>
      <c r="H7" s="442"/>
      <c r="I7" s="442"/>
      <c r="J7" s="442"/>
      <c r="K7" s="443"/>
      <c r="L7" s="442"/>
      <c r="M7" s="442"/>
      <c r="N7" s="442"/>
      <c r="O7" s="443"/>
      <c r="P7" s="443"/>
      <c r="Q7" s="443"/>
      <c r="R7" s="443"/>
      <c r="S7" s="443"/>
    </row>
    <row r="8" spans="1:19" x14ac:dyDescent="0.25">
      <c r="A8" s="210">
        <v>1</v>
      </c>
      <c r="B8" s="210">
        <v>2</v>
      </c>
      <c r="C8" s="210">
        <v>3</v>
      </c>
      <c r="D8" s="210">
        <v>4</v>
      </c>
      <c r="E8" s="210">
        <v>5</v>
      </c>
      <c r="F8" s="210">
        <v>6</v>
      </c>
      <c r="G8" s="210">
        <v>7</v>
      </c>
      <c r="H8" s="210">
        <v>8</v>
      </c>
      <c r="I8" s="210">
        <v>9</v>
      </c>
      <c r="J8" s="210">
        <v>10</v>
      </c>
      <c r="K8" s="210">
        <v>11</v>
      </c>
      <c r="L8" s="210">
        <v>12</v>
      </c>
      <c r="M8" s="210">
        <v>13</v>
      </c>
      <c r="N8" s="210">
        <v>14</v>
      </c>
      <c r="O8" s="210">
        <v>15</v>
      </c>
      <c r="P8" s="210">
        <v>16</v>
      </c>
      <c r="Q8" s="210">
        <v>17</v>
      </c>
      <c r="R8" s="210">
        <v>18</v>
      </c>
      <c r="S8" s="210">
        <v>19</v>
      </c>
    </row>
    <row r="9" spans="1:19" ht="14.25" customHeight="1" x14ac:dyDescent="0.25">
      <c r="A9" s="104"/>
      <c r="B9" s="81" t="s">
        <v>116</v>
      </c>
      <c r="C9" s="82"/>
      <c r="D9" s="83"/>
      <c r="E9" s="83"/>
      <c r="F9" s="83"/>
      <c r="G9" s="84"/>
      <c r="H9" s="84"/>
      <c r="I9" s="84"/>
      <c r="J9" s="84"/>
      <c r="K9" s="19"/>
      <c r="L9" s="19"/>
      <c r="M9" s="19"/>
      <c r="N9" s="19"/>
      <c r="O9" s="7"/>
      <c r="P9" s="7"/>
      <c r="Q9" s="7"/>
      <c r="R9" s="7"/>
      <c r="S9" s="14"/>
    </row>
    <row r="10" spans="1:19" ht="15" customHeight="1" x14ac:dyDescent="0.25">
      <c r="A10" s="85" t="e">
        <f>#REF!</f>
        <v>#REF!</v>
      </c>
      <c r="B10" s="253" t="e">
        <f>#REF!</f>
        <v>#REF!</v>
      </c>
      <c r="C10" s="85" t="e">
        <f>#REF!</f>
        <v>#REF!</v>
      </c>
      <c r="D10" s="254" t="e">
        <f>#REF!</f>
        <v>#REF!</v>
      </c>
      <c r="E10" s="254" t="e">
        <f>#REF!</f>
        <v>#REF!</v>
      </c>
      <c r="F10" s="86"/>
      <c r="G10" s="87" t="e">
        <f>D10+E10</f>
        <v>#REF!</v>
      </c>
      <c r="H10" s="87" t="e">
        <f>#REF!</f>
        <v>#REF!</v>
      </c>
      <c r="I10" s="87" t="e">
        <f>#REF!</f>
        <v>#REF!</v>
      </c>
      <c r="J10" s="87" t="e">
        <f>#REF!</f>
        <v>#REF!</v>
      </c>
      <c r="K10" s="20" t="e">
        <f>H10+I10+J10</f>
        <v>#REF!</v>
      </c>
      <c r="L10" s="20" t="e">
        <f>#REF!</f>
        <v>#REF!</v>
      </c>
      <c r="M10" s="20" t="e">
        <f>#REF!</f>
        <v>#REF!</v>
      </c>
      <c r="N10" s="20"/>
      <c r="O10" s="24" t="e">
        <f>#REF!</f>
        <v>#REF!</v>
      </c>
      <c r="P10" s="24" t="e">
        <f>O10</f>
        <v>#REF!</v>
      </c>
      <c r="Q10" s="24"/>
      <c r="R10" s="24"/>
      <c r="S10" s="24"/>
    </row>
    <row r="11" spans="1:19" ht="15" customHeight="1" x14ac:dyDescent="0.25">
      <c r="A11" s="85" t="e">
        <f>#REF!</f>
        <v>#REF!</v>
      </c>
      <c r="B11" s="253" t="e">
        <f>#REF!</f>
        <v>#REF!</v>
      </c>
      <c r="C11" s="85" t="e">
        <f>#REF!</f>
        <v>#REF!</v>
      </c>
      <c r="D11" s="254" t="e">
        <f>#REF!</f>
        <v>#REF!</v>
      </c>
      <c r="E11" s="254" t="e">
        <f>#REF!</f>
        <v>#REF!</v>
      </c>
      <c r="F11" s="86"/>
      <c r="G11" s="87" t="e">
        <f t="shared" ref="G11:G50" si="0">D11+E11</f>
        <v>#REF!</v>
      </c>
      <c r="H11" s="87" t="e">
        <f>#REF!</f>
        <v>#REF!</v>
      </c>
      <c r="I11" s="87" t="e">
        <f>#REF!</f>
        <v>#REF!</v>
      </c>
      <c r="J11" s="87" t="e">
        <f>#REF!</f>
        <v>#REF!</v>
      </c>
      <c r="K11" s="20" t="e">
        <f t="shared" ref="K11:K66" si="1">H11+I11+J11</f>
        <v>#REF!</v>
      </c>
      <c r="L11" s="20" t="e">
        <f>#REF!</f>
        <v>#REF!</v>
      </c>
      <c r="M11" s="20" t="e">
        <f>#REF!</f>
        <v>#REF!</v>
      </c>
      <c r="N11" s="20"/>
      <c r="O11" s="24" t="e">
        <f>#REF!</f>
        <v>#REF!</v>
      </c>
      <c r="P11" s="24" t="e">
        <f>O11</f>
        <v>#REF!</v>
      </c>
      <c r="Q11" s="24"/>
      <c r="R11" s="24"/>
      <c r="S11" s="24"/>
    </row>
    <row r="12" spans="1:19" ht="15" customHeight="1" x14ac:dyDescent="0.25">
      <c r="A12" s="85" t="e">
        <f>#REF!</f>
        <v>#REF!</v>
      </c>
      <c r="B12" s="253" t="e">
        <f>#REF!</f>
        <v>#REF!</v>
      </c>
      <c r="C12" s="85" t="e">
        <f>#REF!</f>
        <v>#REF!</v>
      </c>
      <c r="D12" s="254" t="e">
        <f>#REF!</f>
        <v>#REF!</v>
      </c>
      <c r="E12" s="254" t="e">
        <f>#REF!</f>
        <v>#REF!</v>
      </c>
      <c r="F12" s="86"/>
      <c r="G12" s="87" t="e">
        <f t="shared" si="0"/>
        <v>#REF!</v>
      </c>
      <c r="H12" s="87" t="e">
        <f>#REF!</f>
        <v>#REF!</v>
      </c>
      <c r="I12" s="87" t="e">
        <f>#REF!</f>
        <v>#REF!</v>
      </c>
      <c r="J12" s="87" t="e">
        <f>#REF!</f>
        <v>#REF!</v>
      </c>
      <c r="K12" s="20" t="e">
        <f t="shared" si="1"/>
        <v>#REF!</v>
      </c>
      <c r="L12" s="20" t="e">
        <f>#REF!</f>
        <v>#REF!</v>
      </c>
      <c r="M12" s="20" t="e">
        <f>#REF!</f>
        <v>#REF!</v>
      </c>
      <c r="N12" s="20"/>
      <c r="O12" s="24" t="e">
        <f>#REF!</f>
        <v>#REF!</v>
      </c>
      <c r="P12" s="24" t="e">
        <f t="shared" ref="P12:P50" si="2">O12</f>
        <v>#REF!</v>
      </c>
      <c r="Q12" s="24"/>
      <c r="R12" s="24"/>
      <c r="S12" s="24"/>
    </row>
    <row r="13" spans="1:19" ht="15" customHeight="1" x14ac:dyDescent="0.25">
      <c r="A13" s="85" t="e">
        <f>#REF!</f>
        <v>#REF!</v>
      </c>
      <c r="B13" s="253" t="e">
        <f>#REF!</f>
        <v>#REF!</v>
      </c>
      <c r="C13" s="85" t="e">
        <f>#REF!</f>
        <v>#REF!</v>
      </c>
      <c r="D13" s="254" t="e">
        <f>#REF!</f>
        <v>#REF!</v>
      </c>
      <c r="E13" s="254" t="e">
        <f>#REF!</f>
        <v>#REF!</v>
      </c>
      <c r="F13" s="86"/>
      <c r="G13" s="87" t="e">
        <f t="shared" si="0"/>
        <v>#REF!</v>
      </c>
      <c r="H13" s="87" t="e">
        <f>#REF!</f>
        <v>#REF!</v>
      </c>
      <c r="I13" s="87" t="e">
        <f>#REF!</f>
        <v>#REF!</v>
      </c>
      <c r="J13" s="87" t="e">
        <f>#REF!</f>
        <v>#REF!</v>
      </c>
      <c r="K13" s="20" t="e">
        <f t="shared" si="1"/>
        <v>#REF!</v>
      </c>
      <c r="L13" s="20" t="e">
        <f>#REF!</f>
        <v>#REF!</v>
      </c>
      <c r="M13" s="20" t="e">
        <f>#REF!</f>
        <v>#REF!</v>
      </c>
      <c r="N13" s="20"/>
      <c r="O13" s="24" t="e">
        <f>#REF!</f>
        <v>#REF!</v>
      </c>
      <c r="P13" s="24" t="e">
        <f t="shared" si="2"/>
        <v>#REF!</v>
      </c>
      <c r="Q13" s="24"/>
      <c r="R13" s="24"/>
      <c r="S13" s="24"/>
    </row>
    <row r="14" spans="1:19" ht="21.95" customHeight="1" x14ac:dyDescent="0.25">
      <c r="A14" s="85" t="e">
        <f>#REF!</f>
        <v>#REF!</v>
      </c>
      <c r="B14" s="253" t="e">
        <f>#REF!</f>
        <v>#REF!</v>
      </c>
      <c r="C14" s="85" t="e">
        <f>#REF!</f>
        <v>#REF!</v>
      </c>
      <c r="D14" s="254" t="e">
        <f>#REF!</f>
        <v>#REF!</v>
      </c>
      <c r="E14" s="254" t="e">
        <f>#REF!</f>
        <v>#REF!</v>
      </c>
      <c r="F14" s="86"/>
      <c r="G14" s="87" t="e">
        <f t="shared" si="0"/>
        <v>#REF!</v>
      </c>
      <c r="H14" s="87" t="e">
        <f>#REF!</f>
        <v>#REF!</v>
      </c>
      <c r="I14" s="87" t="e">
        <f>#REF!</f>
        <v>#REF!</v>
      </c>
      <c r="J14" s="87" t="e">
        <f>#REF!</f>
        <v>#REF!</v>
      </c>
      <c r="K14" s="20" t="e">
        <f t="shared" si="1"/>
        <v>#REF!</v>
      </c>
      <c r="L14" s="20" t="e">
        <f>#REF!</f>
        <v>#REF!</v>
      </c>
      <c r="M14" s="20" t="e">
        <f>#REF!</f>
        <v>#REF!</v>
      </c>
      <c r="N14" s="20"/>
      <c r="O14" s="24" t="e">
        <f>#REF!</f>
        <v>#REF!</v>
      </c>
      <c r="P14" s="24" t="e">
        <f t="shared" si="2"/>
        <v>#REF!</v>
      </c>
      <c r="Q14" s="24"/>
      <c r="R14" s="24"/>
      <c r="S14" s="24"/>
    </row>
    <row r="15" spans="1:19" ht="21.95" customHeight="1" x14ac:dyDescent="0.25">
      <c r="A15" s="85" t="e">
        <f>#REF!</f>
        <v>#REF!</v>
      </c>
      <c r="B15" s="253" t="e">
        <f>#REF!</f>
        <v>#REF!</v>
      </c>
      <c r="C15" s="85" t="e">
        <f>#REF!</f>
        <v>#REF!</v>
      </c>
      <c r="D15" s="254" t="e">
        <f>#REF!</f>
        <v>#REF!</v>
      </c>
      <c r="E15" s="254" t="e">
        <f>#REF!</f>
        <v>#REF!</v>
      </c>
      <c r="F15" s="86"/>
      <c r="G15" s="87" t="e">
        <f t="shared" si="0"/>
        <v>#REF!</v>
      </c>
      <c r="H15" s="87" t="e">
        <f>#REF!</f>
        <v>#REF!</v>
      </c>
      <c r="I15" s="87" t="e">
        <f>#REF!</f>
        <v>#REF!</v>
      </c>
      <c r="J15" s="87" t="e">
        <f>#REF!</f>
        <v>#REF!</v>
      </c>
      <c r="K15" s="20" t="e">
        <f t="shared" si="1"/>
        <v>#REF!</v>
      </c>
      <c r="L15" s="20" t="e">
        <f>#REF!</f>
        <v>#REF!</v>
      </c>
      <c r="M15" s="20" t="e">
        <f>#REF!</f>
        <v>#REF!</v>
      </c>
      <c r="N15" s="20"/>
      <c r="O15" s="24" t="e">
        <f>#REF!</f>
        <v>#REF!</v>
      </c>
      <c r="P15" s="24" t="e">
        <f t="shared" si="2"/>
        <v>#REF!</v>
      </c>
      <c r="Q15" s="24"/>
      <c r="R15" s="24"/>
      <c r="S15" s="24"/>
    </row>
    <row r="16" spans="1:19" ht="15" customHeight="1" x14ac:dyDescent="0.25">
      <c r="A16" s="85" t="e">
        <f>#REF!</f>
        <v>#REF!</v>
      </c>
      <c r="B16" s="253" t="e">
        <f>#REF!</f>
        <v>#REF!</v>
      </c>
      <c r="C16" s="85" t="e">
        <f>#REF!</f>
        <v>#REF!</v>
      </c>
      <c r="D16" s="254" t="e">
        <f>#REF!</f>
        <v>#REF!</v>
      </c>
      <c r="E16" s="254" t="e">
        <f>#REF!</f>
        <v>#REF!</v>
      </c>
      <c r="F16" s="86"/>
      <c r="G16" s="87" t="e">
        <f t="shared" si="0"/>
        <v>#REF!</v>
      </c>
      <c r="H16" s="87" t="e">
        <f>#REF!</f>
        <v>#REF!</v>
      </c>
      <c r="I16" s="87" t="e">
        <f>#REF!</f>
        <v>#REF!</v>
      </c>
      <c r="J16" s="87" t="e">
        <f>#REF!</f>
        <v>#REF!</v>
      </c>
      <c r="K16" s="20" t="e">
        <f t="shared" si="1"/>
        <v>#REF!</v>
      </c>
      <c r="L16" s="20" t="e">
        <f>#REF!</f>
        <v>#REF!</v>
      </c>
      <c r="M16" s="20" t="e">
        <f>#REF!</f>
        <v>#REF!</v>
      </c>
      <c r="N16" s="20"/>
      <c r="O16" s="24" t="e">
        <f>#REF!</f>
        <v>#REF!</v>
      </c>
      <c r="P16" s="24" t="e">
        <f t="shared" si="2"/>
        <v>#REF!</v>
      </c>
      <c r="Q16" s="24"/>
      <c r="R16" s="24"/>
      <c r="S16" s="24"/>
    </row>
    <row r="17" spans="1:21" ht="15" customHeight="1" x14ac:dyDescent="0.25">
      <c r="A17" s="85" t="e">
        <f>#REF!</f>
        <v>#REF!</v>
      </c>
      <c r="B17" s="253" t="e">
        <f>#REF!</f>
        <v>#REF!</v>
      </c>
      <c r="C17" s="85" t="e">
        <f>#REF!</f>
        <v>#REF!</v>
      </c>
      <c r="D17" s="254" t="e">
        <f>#REF!</f>
        <v>#REF!</v>
      </c>
      <c r="E17" s="254" t="e">
        <f>#REF!</f>
        <v>#REF!</v>
      </c>
      <c r="F17" s="86"/>
      <c r="G17" s="87" t="e">
        <f t="shared" si="0"/>
        <v>#REF!</v>
      </c>
      <c r="H17" s="87" t="e">
        <f>#REF!</f>
        <v>#REF!</v>
      </c>
      <c r="I17" s="87" t="e">
        <f>#REF!</f>
        <v>#REF!</v>
      </c>
      <c r="J17" s="87" t="e">
        <f>#REF!</f>
        <v>#REF!</v>
      </c>
      <c r="K17" s="20" t="e">
        <f t="shared" si="1"/>
        <v>#REF!</v>
      </c>
      <c r="L17" s="20" t="e">
        <f>#REF!</f>
        <v>#REF!</v>
      </c>
      <c r="M17" s="20" t="e">
        <f>#REF!</f>
        <v>#REF!</v>
      </c>
      <c r="N17" s="20"/>
      <c r="O17" s="24" t="e">
        <f>#REF!</f>
        <v>#REF!</v>
      </c>
      <c r="P17" s="24" t="e">
        <f t="shared" si="2"/>
        <v>#REF!</v>
      </c>
      <c r="Q17" s="24"/>
      <c r="R17" s="24"/>
      <c r="S17" s="24"/>
    </row>
    <row r="18" spans="1:21" ht="15" customHeight="1" x14ac:dyDescent="0.25">
      <c r="A18" s="85" t="e">
        <f>#REF!</f>
        <v>#REF!</v>
      </c>
      <c r="B18" s="253" t="e">
        <f>#REF!</f>
        <v>#REF!</v>
      </c>
      <c r="C18" s="85" t="e">
        <f>#REF!</f>
        <v>#REF!</v>
      </c>
      <c r="D18" s="254" t="e">
        <f>#REF!</f>
        <v>#REF!</v>
      </c>
      <c r="E18" s="254" t="e">
        <f>#REF!</f>
        <v>#REF!</v>
      </c>
      <c r="F18" s="86"/>
      <c r="G18" s="87" t="e">
        <f t="shared" si="0"/>
        <v>#REF!</v>
      </c>
      <c r="H18" s="87" t="e">
        <f>#REF!</f>
        <v>#REF!</v>
      </c>
      <c r="I18" s="87" t="e">
        <f>#REF!</f>
        <v>#REF!</v>
      </c>
      <c r="J18" s="87" t="e">
        <f>#REF!</f>
        <v>#REF!</v>
      </c>
      <c r="K18" s="20" t="e">
        <f t="shared" si="1"/>
        <v>#REF!</v>
      </c>
      <c r="L18" s="20" t="e">
        <f>#REF!</f>
        <v>#REF!</v>
      </c>
      <c r="M18" s="20" t="e">
        <f>#REF!</f>
        <v>#REF!</v>
      </c>
      <c r="N18" s="20"/>
      <c r="O18" s="24" t="e">
        <f>#REF!</f>
        <v>#REF!</v>
      </c>
      <c r="P18" s="24" t="e">
        <f t="shared" si="2"/>
        <v>#REF!</v>
      </c>
      <c r="Q18" s="24"/>
      <c r="R18" s="24"/>
      <c r="S18" s="24"/>
    </row>
    <row r="19" spans="1:21" ht="15" customHeight="1" x14ac:dyDescent="0.25">
      <c r="A19" s="85" t="e">
        <f>#REF!</f>
        <v>#REF!</v>
      </c>
      <c r="B19" s="253" t="e">
        <f>#REF!</f>
        <v>#REF!</v>
      </c>
      <c r="C19" s="85" t="e">
        <f>#REF!</f>
        <v>#REF!</v>
      </c>
      <c r="D19" s="254" t="e">
        <f>#REF!</f>
        <v>#REF!</v>
      </c>
      <c r="E19" s="254" t="e">
        <f>#REF!</f>
        <v>#REF!</v>
      </c>
      <c r="F19" s="86"/>
      <c r="G19" s="87" t="e">
        <f t="shared" si="0"/>
        <v>#REF!</v>
      </c>
      <c r="H19" s="87" t="e">
        <f>#REF!</f>
        <v>#REF!</v>
      </c>
      <c r="I19" s="87" t="e">
        <f>#REF!</f>
        <v>#REF!</v>
      </c>
      <c r="J19" s="87" t="e">
        <f>#REF!</f>
        <v>#REF!</v>
      </c>
      <c r="K19" s="20" t="e">
        <f t="shared" si="1"/>
        <v>#REF!</v>
      </c>
      <c r="L19" s="20" t="e">
        <f>#REF!</f>
        <v>#REF!</v>
      </c>
      <c r="M19" s="20" t="e">
        <f>#REF!</f>
        <v>#REF!</v>
      </c>
      <c r="N19" s="20"/>
      <c r="O19" s="24" t="e">
        <f>#REF!</f>
        <v>#REF!</v>
      </c>
      <c r="P19" s="24" t="e">
        <f t="shared" si="2"/>
        <v>#REF!</v>
      </c>
      <c r="Q19" s="24"/>
      <c r="R19" s="24"/>
      <c r="S19" s="24"/>
    </row>
    <row r="20" spans="1:21" ht="15" customHeight="1" x14ac:dyDescent="0.25">
      <c r="A20" s="85" t="e">
        <f>#REF!</f>
        <v>#REF!</v>
      </c>
      <c r="B20" s="253" t="e">
        <f>#REF!</f>
        <v>#REF!</v>
      </c>
      <c r="C20" s="85" t="e">
        <f>#REF!</f>
        <v>#REF!</v>
      </c>
      <c r="D20" s="254" t="e">
        <f>#REF!</f>
        <v>#REF!</v>
      </c>
      <c r="E20" s="254" t="e">
        <f>#REF!</f>
        <v>#REF!</v>
      </c>
      <c r="F20" s="86"/>
      <c r="G20" s="87" t="e">
        <f t="shared" si="0"/>
        <v>#REF!</v>
      </c>
      <c r="H20" s="87" t="e">
        <f>#REF!</f>
        <v>#REF!</v>
      </c>
      <c r="I20" s="87" t="e">
        <f>#REF!</f>
        <v>#REF!</v>
      </c>
      <c r="J20" s="87" t="e">
        <f>#REF!</f>
        <v>#REF!</v>
      </c>
      <c r="K20" s="20" t="e">
        <f t="shared" si="1"/>
        <v>#REF!</v>
      </c>
      <c r="L20" s="20" t="e">
        <f>#REF!</f>
        <v>#REF!</v>
      </c>
      <c r="M20" s="20" t="e">
        <f>#REF!</f>
        <v>#REF!</v>
      </c>
      <c r="N20" s="20"/>
      <c r="O20" s="24" t="e">
        <f>#REF!</f>
        <v>#REF!</v>
      </c>
      <c r="P20" s="24" t="e">
        <f t="shared" si="2"/>
        <v>#REF!</v>
      </c>
      <c r="Q20" s="24"/>
      <c r="R20" s="24"/>
      <c r="S20" s="24"/>
    </row>
    <row r="21" spans="1:21" ht="15" customHeight="1" x14ac:dyDescent="0.25">
      <c r="A21" s="85" t="e">
        <f>#REF!</f>
        <v>#REF!</v>
      </c>
      <c r="B21" s="253" t="e">
        <f>#REF!</f>
        <v>#REF!</v>
      </c>
      <c r="C21" s="85" t="e">
        <f>#REF!</f>
        <v>#REF!</v>
      </c>
      <c r="D21" s="254" t="e">
        <f>#REF!</f>
        <v>#REF!</v>
      </c>
      <c r="E21" s="254" t="e">
        <f>#REF!</f>
        <v>#REF!</v>
      </c>
      <c r="F21" s="86"/>
      <c r="G21" s="87" t="e">
        <f t="shared" si="0"/>
        <v>#REF!</v>
      </c>
      <c r="H21" s="87" t="e">
        <f>#REF!</f>
        <v>#REF!</v>
      </c>
      <c r="I21" s="87" t="e">
        <f>#REF!</f>
        <v>#REF!</v>
      </c>
      <c r="J21" s="87" t="e">
        <f>#REF!</f>
        <v>#REF!</v>
      </c>
      <c r="K21" s="20" t="e">
        <f t="shared" si="1"/>
        <v>#REF!</v>
      </c>
      <c r="L21" s="20" t="e">
        <f>#REF!</f>
        <v>#REF!</v>
      </c>
      <c r="M21" s="20" t="e">
        <f>#REF!</f>
        <v>#REF!</v>
      </c>
      <c r="N21" s="20"/>
      <c r="O21" s="24" t="e">
        <f>#REF!</f>
        <v>#REF!</v>
      </c>
      <c r="P21" s="24" t="e">
        <f t="shared" si="2"/>
        <v>#REF!</v>
      </c>
      <c r="Q21" s="24"/>
      <c r="R21" s="24"/>
      <c r="S21" s="24"/>
    </row>
    <row r="22" spans="1:21" ht="21.95" customHeight="1" x14ac:dyDescent="0.25">
      <c r="A22" s="85" t="e">
        <f>#REF!</f>
        <v>#REF!</v>
      </c>
      <c r="B22" s="253" t="e">
        <f>#REF!</f>
        <v>#REF!</v>
      </c>
      <c r="C22" s="85" t="e">
        <f>#REF!</f>
        <v>#REF!</v>
      </c>
      <c r="D22" s="254" t="e">
        <f>#REF!</f>
        <v>#REF!</v>
      </c>
      <c r="E22" s="254" t="e">
        <f>#REF!</f>
        <v>#REF!</v>
      </c>
      <c r="F22" s="86"/>
      <c r="G22" s="87" t="e">
        <f t="shared" si="0"/>
        <v>#REF!</v>
      </c>
      <c r="H22" s="87" t="e">
        <f>#REF!</f>
        <v>#REF!</v>
      </c>
      <c r="I22" s="87" t="e">
        <f>#REF!</f>
        <v>#REF!</v>
      </c>
      <c r="J22" s="87" t="e">
        <f>#REF!</f>
        <v>#REF!</v>
      </c>
      <c r="K22" s="20" t="e">
        <f t="shared" si="1"/>
        <v>#REF!</v>
      </c>
      <c r="L22" s="20" t="e">
        <f>#REF!</f>
        <v>#REF!</v>
      </c>
      <c r="M22" s="20" t="e">
        <f>#REF!</f>
        <v>#REF!</v>
      </c>
      <c r="N22" s="20"/>
      <c r="O22" s="24" t="e">
        <f>#REF!</f>
        <v>#REF!</v>
      </c>
      <c r="P22" s="24" t="e">
        <f t="shared" si="2"/>
        <v>#REF!</v>
      </c>
      <c r="Q22" s="24"/>
      <c r="R22" s="24"/>
      <c r="S22" s="24"/>
    </row>
    <row r="23" spans="1:21" ht="15" customHeight="1" x14ac:dyDescent="0.25">
      <c r="A23" s="85" t="e">
        <f>#REF!</f>
        <v>#REF!</v>
      </c>
      <c r="B23" s="253" t="e">
        <f>#REF!</f>
        <v>#REF!</v>
      </c>
      <c r="C23" s="85" t="e">
        <f>#REF!</f>
        <v>#REF!</v>
      </c>
      <c r="D23" s="254" t="e">
        <f>#REF!</f>
        <v>#REF!</v>
      </c>
      <c r="E23" s="254" t="e">
        <f>#REF!</f>
        <v>#REF!</v>
      </c>
      <c r="F23" s="86"/>
      <c r="G23" s="87" t="e">
        <f t="shared" si="0"/>
        <v>#REF!</v>
      </c>
      <c r="H23" s="87" t="e">
        <f>#REF!</f>
        <v>#REF!</v>
      </c>
      <c r="I23" s="87" t="e">
        <f>#REF!</f>
        <v>#REF!</v>
      </c>
      <c r="J23" s="87" t="e">
        <f>#REF!</f>
        <v>#REF!</v>
      </c>
      <c r="K23" s="20" t="e">
        <f t="shared" si="1"/>
        <v>#REF!</v>
      </c>
      <c r="L23" s="20" t="e">
        <f>#REF!</f>
        <v>#REF!</v>
      </c>
      <c r="M23" s="20" t="e">
        <f>#REF!</f>
        <v>#REF!</v>
      </c>
      <c r="N23" s="20"/>
      <c r="O23" s="24" t="e">
        <f>#REF!</f>
        <v>#REF!</v>
      </c>
      <c r="P23" s="24" t="e">
        <f t="shared" si="2"/>
        <v>#REF!</v>
      </c>
      <c r="Q23" s="24"/>
      <c r="R23" s="24"/>
      <c r="S23" s="24"/>
      <c r="T23" s="29"/>
      <c r="U23" s="29"/>
    </row>
    <row r="24" spans="1:21" ht="15" customHeight="1" x14ac:dyDescent="0.25">
      <c r="A24" s="85" t="e">
        <f>#REF!</f>
        <v>#REF!</v>
      </c>
      <c r="B24" s="253" t="e">
        <f>#REF!</f>
        <v>#REF!</v>
      </c>
      <c r="C24" s="85" t="e">
        <f>#REF!</f>
        <v>#REF!</v>
      </c>
      <c r="D24" s="254" t="e">
        <f>#REF!</f>
        <v>#REF!</v>
      </c>
      <c r="E24" s="254" t="e">
        <f>#REF!</f>
        <v>#REF!</v>
      </c>
      <c r="F24" s="86"/>
      <c r="G24" s="87" t="e">
        <f t="shared" si="0"/>
        <v>#REF!</v>
      </c>
      <c r="H24" s="87" t="e">
        <f>#REF!</f>
        <v>#REF!</v>
      </c>
      <c r="I24" s="87" t="e">
        <f>#REF!</f>
        <v>#REF!</v>
      </c>
      <c r="J24" s="87" t="e">
        <f>#REF!</f>
        <v>#REF!</v>
      </c>
      <c r="K24" s="20" t="e">
        <f t="shared" si="1"/>
        <v>#REF!</v>
      </c>
      <c r="L24" s="20" t="e">
        <f>#REF!</f>
        <v>#REF!</v>
      </c>
      <c r="M24" s="20" t="e">
        <f>#REF!</f>
        <v>#REF!</v>
      </c>
      <c r="N24" s="20"/>
      <c r="O24" s="24" t="e">
        <f>#REF!</f>
        <v>#REF!</v>
      </c>
      <c r="P24" s="24" t="e">
        <f t="shared" si="2"/>
        <v>#REF!</v>
      </c>
      <c r="Q24" s="24"/>
      <c r="R24" s="24"/>
      <c r="S24" s="24"/>
    </row>
    <row r="25" spans="1:21" ht="15" customHeight="1" x14ac:dyDescent="0.25">
      <c r="A25" s="85" t="e">
        <f>#REF!</f>
        <v>#REF!</v>
      </c>
      <c r="B25" s="253" t="e">
        <f>#REF!</f>
        <v>#REF!</v>
      </c>
      <c r="C25" s="85" t="e">
        <f>#REF!</f>
        <v>#REF!</v>
      </c>
      <c r="D25" s="254" t="e">
        <f>#REF!</f>
        <v>#REF!</v>
      </c>
      <c r="E25" s="254" t="e">
        <f>#REF!</f>
        <v>#REF!</v>
      </c>
      <c r="F25" s="86"/>
      <c r="G25" s="87" t="e">
        <f t="shared" si="0"/>
        <v>#REF!</v>
      </c>
      <c r="H25" s="87" t="e">
        <f>#REF!</f>
        <v>#REF!</v>
      </c>
      <c r="I25" s="87" t="e">
        <f>#REF!</f>
        <v>#REF!</v>
      </c>
      <c r="J25" s="87" t="e">
        <f>#REF!</f>
        <v>#REF!</v>
      </c>
      <c r="K25" s="20" t="e">
        <f t="shared" si="1"/>
        <v>#REF!</v>
      </c>
      <c r="L25" s="20" t="e">
        <f>#REF!</f>
        <v>#REF!</v>
      </c>
      <c r="M25" s="20" t="e">
        <f>#REF!</f>
        <v>#REF!</v>
      </c>
      <c r="N25" s="20"/>
      <c r="O25" s="24" t="e">
        <f>#REF!</f>
        <v>#REF!</v>
      </c>
      <c r="P25" s="24" t="e">
        <f t="shared" si="2"/>
        <v>#REF!</v>
      </c>
      <c r="Q25" s="24"/>
      <c r="R25" s="24"/>
      <c r="S25" s="24"/>
    </row>
    <row r="26" spans="1:21" ht="15" customHeight="1" x14ac:dyDescent="0.25">
      <c r="A26" s="85" t="e">
        <f>#REF!</f>
        <v>#REF!</v>
      </c>
      <c r="B26" s="253" t="e">
        <f>#REF!</f>
        <v>#REF!</v>
      </c>
      <c r="C26" s="85" t="e">
        <f>#REF!</f>
        <v>#REF!</v>
      </c>
      <c r="D26" s="254" t="e">
        <f>#REF!</f>
        <v>#REF!</v>
      </c>
      <c r="E26" s="254" t="e">
        <f>#REF!</f>
        <v>#REF!</v>
      </c>
      <c r="F26" s="86"/>
      <c r="G26" s="87" t="e">
        <f t="shared" si="0"/>
        <v>#REF!</v>
      </c>
      <c r="H26" s="87" t="e">
        <f>#REF!</f>
        <v>#REF!</v>
      </c>
      <c r="I26" s="87" t="e">
        <f>#REF!</f>
        <v>#REF!</v>
      </c>
      <c r="J26" s="87" t="e">
        <f>#REF!</f>
        <v>#REF!</v>
      </c>
      <c r="K26" s="20" t="e">
        <f t="shared" si="1"/>
        <v>#REF!</v>
      </c>
      <c r="L26" s="20" t="e">
        <f>#REF!</f>
        <v>#REF!</v>
      </c>
      <c r="M26" s="20" t="e">
        <f>#REF!</f>
        <v>#REF!</v>
      </c>
      <c r="N26" s="20"/>
      <c r="O26" s="24" t="e">
        <f>#REF!</f>
        <v>#REF!</v>
      </c>
      <c r="P26" s="24" t="e">
        <f t="shared" si="2"/>
        <v>#REF!</v>
      </c>
      <c r="Q26" s="24"/>
      <c r="R26" s="24"/>
      <c r="S26" s="24"/>
    </row>
    <row r="27" spans="1:21" ht="15" customHeight="1" x14ac:dyDescent="0.25">
      <c r="A27" s="85" t="e">
        <f>#REF!</f>
        <v>#REF!</v>
      </c>
      <c r="B27" s="253" t="e">
        <f>#REF!</f>
        <v>#REF!</v>
      </c>
      <c r="C27" s="85" t="e">
        <f>#REF!</f>
        <v>#REF!</v>
      </c>
      <c r="D27" s="254" t="e">
        <f>#REF!</f>
        <v>#REF!</v>
      </c>
      <c r="E27" s="254" t="e">
        <f>#REF!</f>
        <v>#REF!</v>
      </c>
      <c r="F27" s="86"/>
      <c r="G27" s="87" t="e">
        <f t="shared" si="0"/>
        <v>#REF!</v>
      </c>
      <c r="H27" s="87" t="e">
        <f>#REF!</f>
        <v>#REF!</v>
      </c>
      <c r="I27" s="87" t="e">
        <f>#REF!</f>
        <v>#REF!</v>
      </c>
      <c r="J27" s="87" t="e">
        <f>#REF!</f>
        <v>#REF!</v>
      </c>
      <c r="K27" s="20" t="e">
        <f t="shared" si="1"/>
        <v>#REF!</v>
      </c>
      <c r="L27" s="20" t="e">
        <f>#REF!</f>
        <v>#REF!</v>
      </c>
      <c r="M27" s="20" t="e">
        <f>#REF!</f>
        <v>#REF!</v>
      </c>
      <c r="N27" s="20"/>
      <c r="O27" s="24" t="e">
        <f>#REF!</f>
        <v>#REF!</v>
      </c>
      <c r="P27" s="24" t="e">
        <f t="shared" si="2"/>
        <v>#REF!</v>
      </c>
      <c r="Q27" s="24"/>
      <c r="R27" s="24"/>
      <c r="S27" s="24"/>
    </row>
    <row r="28" spans="1:21" ht="15" customHeight="1" x14ac:dyDescent="0.25">
      <c r="A28" s="85" t="e">
        <f>#REF!</f>
        <v>#REF!</v>
      </c>
      <c r="B28" s="253" t="e">
        <f>#REF!</f>
        <v>#REF!</v>
      </c>
      <c r="C28" s="85" t="e">
        <f>#REF!</f>
        <v>#REF!</v>
      </c>
      <c r="D28" s="254" t="e">
        <f>#REF!</f>
        <v>#REF!</v>
      </c>
      <c r="E28" s="254" t="e">
        <f>#REF!</f>
        <v>#REF!</v>
      </c>
      <c r="F28" s="86"/>
      <c r="G28" s="87" t="e">
        <f t="shared" si="0"/>
        <v>#REF!</v>
      </c>
      <c r="H28" s="87" t="e">
        <f>#REF!</f>
        <v>#REF!</v>
      </c>
      <c r="I28" s="87" t="e">
        <f>#REF!</f>
        <v>#REF!</v>
      </c>
      <c r="J28" s="87" t="e">
        <f>#REF!</f>
        <v>#REF!</v>
      </c>
      <c r="K28" s="20" t="e">
        <f t="shared" si="1"/>
        <v>#REF!</v>
      </c>
      <c r="L28" s="20" t="e">
        <f>#REF!</f>
        <v>#REF!</v>
      </c>
      <c r="M28" s="20" t="e">
        <f>#REF!</f>
        <v>#REF!</v>
      </c>
      <c r="N28" s="20"/>
      <c r="O28" s="24" t="e">
        <f>#REF!</f>
        <v>#REF!</v>
      </c>
      <c r="P28" s="24" t="e">
        <f t="shared" si="2"/>
        <v>#REF!</v>
      </c>
      <c r="Q28" s="24"/>
      <c r="R28" s="24"/>
      <c r="S28" s="24"/>
    </row>
    <row r="29" spans="1:21" ht="15" customHeight="1" x14ac:dyDescent="0.25">
      <c r="A29" s="85" t="e">
        <f>#REF!</f>
        <v>#REF!</v>
      </c>
      <c r="B29" s="253" t="e">
        <f>#REF!</f>
        <v>#REF!</v>
      </c>
      <c r="C29" s="85" t="e">
        <f>#REF!</f>
        <v>#REF!</v>
      </c>
      <c r="D29" s="254" t="e">
        <f>#REF!</f>
        <v>#REF!</v>
      </c>
      <c r="E29" s="254" t="e">
        <f>#REF!</f>
        <v>#REF!</v>
      </c>
      <c r="F29" s="86"/>
      <c r="G29" s="87" t="e">
        <f t="shared" si="0"/>
        <v>#REF!</v>
      </c>
      <c r="H29" s="87" t="e">
        <f>#REF!</f>
        <v>#REF!</v>
      </c>
      <c r="I29" s="87" t="e">
        <f>#REF!</f>
        <v>#REF!</v>
      </c>
      <c r="J29" s="87" t="e">
        <f>#REF!</f>
        <v>#REF!</v>
      </c>
      <c r="K29" s="20" t="e">
        <f t="shared" si="1"/>
        <v>#REF!</v>
      </c>
      <c r="L29" s="20" t="e">
        <f>#REF!</f>
        <v>#REF!</v>
      </c>
      <c r="M29" s="20" t="e">
        <f>#REF!</f>
        <v>#REF!</v>
      </c>
      <c r="N29" s="20"/>
      <c r="O29" s="24" t="e">
        <f>#REF!</f>
        <v>#REF!</v>
      </c>
      <c r="P29" s="24" t="e">
        <f t="shared" si="2"/>
        <v>#REF!</v>
      </c>
      <c r="Q29" s="24"/>
      <c r="R29" s="24"/>
      <c r="S29" s="24"/>
    </row>
    <row r="30" spans="1:21" ht="15" customHeight="1" x14ac:dyDescent="0.25">
      <c r="A30" s="85" t="e">
        <f>#REF!</f>
        <v>#REF!</v>
      </c>
      <c r="B30" s="253" t="e">
        <f>#REF!</f>
        <v>#REF!</v>
      </c>
      <c r="C30" s="85" t="e">
        <f>#REF!</f>
        <v>#REF!</v>
      </c>
      <c r="D30" s="254" t="e">
        <f>#REF!</f>
        <v>#REF!</v>
      </c>
      <c r="E30" s="254" t="e">
        <f>#REF!</f>
        <v>#REF!</v>
      </c>
      <c r="F30" s="86"/>
      <c r="G30" s="87" t="e">
        <f t="shared" si="0"/>
        <v>#REF!</v>
      </c>
      <c r="H30" s="87" t="e">
        <f>#REF!</f>
        <v>#REF!</v>
      </c>
      <c r="I30" s="87" t="e">
        <f>#REF!</f>
        <v>#REF!</v>
      </c>
      <c r="J30" s="87" t="e">
        <f>#REF!</f>
        <v>#REF!</v>
      </c>
      <c r="K30" s="20" t="e">
        <f t="shared" si="1"/>
        <v>#REF!</v>
      </c>
      <c r="L30" s="20" t="e">
        <f>#REF!</f>
        <v>#REF!</v>
      </c>
      <c r="M30" s="20" t="e">
        <f>#REF!</f>
        <v>#REF!</v>
      </c>
      <c r="N30" s="20"/>
      <c r="O30" s="24" t="e">
        <f>#REF!</f>
        <v>#REF!</v>
      </c>
      <c r="P30" s="24" t="e">
        <f t="shared" si="2"/>
        <v>#REF!</v>
      </c>
      <c r="Q30" s="24"/>
      <c r="R30" s="24"/>
      <c r="S30" s="24"/>
    </row>
    <row r="31" spans="1:21" ht="15" customHeight="1" x14ac:dyDescent="0.25">
      <c r="A31" s="85" t="e">
        <f>#REF!</f>
        <v>#REF!</v>
      </c>
      <c r="B31" s="253" t="e">
        <f>#REF!</f>
        <v>#REF!</v>
      </c>
      <c r="C31" s="85" t="e">
        <f>#REF!</f>
        <v>#REF!</v>
      </c>
      <c r="D31" s="254" t="e">
        <f>#REF!</f>
        <v>#REF!</v>
      </c>
      <c r="E31" s="254" t="e">
        <f>#REF!</f>
        <v>#REF!</v>
      </c>
      <c r="F31" s="86"/>
      <c r="G31" s="87" t="e">
        <f t="shared" si="0"/>
        <v>#REF!</v>
      </c>
      <c r="H31" s="87" t="e">
        <f>#REF!</f>
        <v>#REF!</v>
      </c>
      <c r="I31" s="87" t="e">
        <f>#REF!</f>
        <v>#REF!</v>
      </c>
      <c r="J31" s="87" t="e">
        <f>#REF!</f>
        <v>#REF!</v>
      </c>
      <c r="K31" s="20" t="e">
        <f t="shared" si="1"/>
        <v>#REF!</v>
      </c>
      <c r="L31" s="20" t="e">
        <f>#REF!</f>
        <v>#REF!</v>
      </c>
      <c r="M31" s="20" t="e">
        <f>#REF!</f>
        <v>#REF!</v>
      </c>
      <c r="N31" s="20"/>
      <c r="O31" s="24" t="e">
        <f>#REF!</f>
        <v>#REF!</v>
      </c>
      <c r="P31" s="24" t="e">
        <f t="shared" si="2"/>
        <v>#REF!</v>
      </c>
      <c r="Q31" s="24"/>
      <c r="R31" s="24"/>
      <c r="S31" s="24"/>
    </row>
    <row r="32" spans="1:21" ht="15" customHeight="1" x14ac:dyDescent="0.25">
      <c r="A32" s="85" t="e">
        <f>#REF!</f>
        <v>#REF!</v>
      </c>
      <c r="B32" s="253" t="e">
        <f>#REF!</f>
        <v>#REF!</v>
      </c>
      <c r="C32" s="85" t="e">
        <f>#REF!</f>
        <v>#REF!</v>
      </c>
      <c r="D32" s="254" t="e">
        <f>#REF!</f>
        <v>#REF!</v>
      </c>
      <c r="E32" s="254" t="e">
        <f>#REF!</f>
        <v>#REF!</v>
      </c>
      <c r="F32" s="86"/>
      <c r="G32" s="87" t="e">
        <f t="shared" si="0"/>
        <v>#REF!</v>
      </c>
      <c r="H32" s="87" t="e">
        <f>#REF!</f>
        <v>#REF!</v>
      </c>
      <c r="I32" s="87" t="e">
        <f>#REF!</f>
        <v>#REF!</v>
      </c>
      <c r="J32" s="87" t="e">
        <f>#REF!</f>
        <v>#REF!</v>
      </c>
      <c r="K32" s="20" t="e">
        <f t="shared" si="1"/>
        <v>#REF!</v>
      </c>
      <c r="L32" s="20" t="e">
        <f>#REF!</f>
        <v>#REF!</v>
      </c>
      <c r="M32" s="20" t="e">
        <f>#REF!</f>
        <v>#REF!</v>
      </c>
      <c r="N32" s="20"/>
      <c r="O32" s="24" t="e">
        <f>#REF!</f>
        <v>#REF!</v>
      </c>
      <c r="P32" s="24" t="e">
        <f t="shared" si="2"/>
        <v>#REF!</v>
      </c>
      <c r="Q32" s="24"/>
      <c r="R32" s="24"/>
      <c r="S32" s="24"/>
    </row>
    <row r="33" spans="1:19" ht="15" customHeight="1" x14ac:dyDescent="0.25">
      <c r="A33" s="85" t="e">
        <f>#REF!</f>
        <v>#REF!</v>
      </c>
      <c r="B33" s="253" t="e">
        <f>#REF!</f>
        <v>#REF!</v>
      </c>
      <c r="C33" s="85" t="e">
        <f>#REF!</f>
        <v>#REF!</v>
      </c>
      <c r="D33" s="254" t="e">
        <f>#REF!</f>
        <v>#REF!</v>
      </c>
      <c r="E33" s="254" t="e">
        <f>#REF!</f>
        <v>#REF!</v>
      </c>
      <c r="F33" s="86"/>
      <c r="G33" s="87" t="e">
        <f t="shared" si="0"/>
        <v>#REF!</v>
      </c>
      <c r="H33" s="87" t="e">
        <f>#REF!</f>
        <v>#REF!</v>
      </c>
      <c r="I33" s="87" t="e">
        <f>#REF!</f>
        <v>#REF!</v>
      </c>
      <c r="J33" s="87" t="e">
        <f>#REF!</f>
        <v>#REF!</v>
      </c>
      <c r="K33" s="20" t="e">
        <f t="shared" si="1"/>
        <v>#REF!</v>
      </c>
      <c r="L33" s="20" t="e">
        <f>#REF!</f>
        <v>#REF!</v>
      </c>
      <c r="M33" s="20" t="e">
        <f>#REF!</f>
        <v>#REF!</v>
      </c>
      <c r="N33" s="20"/>
      <c r="O33" s="24" t="e">
        <f>#REF!</f>
        <v>#REF!</v>
      </c>
      <c r="P33" s="24" t="e">
        <f t="shared" si="2"/>
        <v>#REF!</v>
      </c>
      <c r="Q33" s="24"/>
      <c r="R33" s="24"/>
      <c r="S33" s="24"/>
    </row>
    <row r="34" spans="1:19" ht="15" customHeight="1" x14ac:dyDescent="0.25">
      <c r="A34" s="85" t="e">
        <f>#REF!</f>
        <v>#REF!</v>
      </c>
      <c r="B34" s="253" t="e">
        <f>#REF!</f>
        <v>#REF!</v>
      </c>
      <c r="C34" s="85" t="e">
        <f>#REF!</f>
        <v>#REF!</v>
      </c>
      <c r="D34" s="254" t="e">
        <f>#REF!</f>
        <v>#REF!</v>
      </c>
      <c r="E34" s="254" t="e">
        <f>#REF!</f>
        <v>#REF!</v>
      </c>
      <c r="F34" s="86"/>
      <c r="G34" s="87" t="e">
        <f t="shared" si="0"/>
        <v>#REF!</v>
      </c>
      <c r="H34" s="87" t="e">
        <f>#REF!</f>
        <v>#REF!</v>
      </c>
      <c r="I34" s="87" t="e">
        <f>#REF!</f>
        <v>#REF!</v>
      </c>
      <c r="J34" s="87" t="e">
        <f>#REF!</f>
        <v>#REF!</v>
      </c>
      <c r="K34" s="20" t="e">
        <f t="shared" si="1"/>
        <v>#REF!</v>
      </c>
      <c r="L34" s="20" t="e">
        <f>#REF!</f>
        <v>#REF!</v>
      </c>
      <c r="M34" s="20" t="e">
        <f>#REF!</f>
        <v>#REF!</v>
      </c>
      <c r="N34" s="20"/>
      <c r="O34" s="24" t="e">
        <f>#REF!</f>
        <v>#REF!</v>
      </c>
      <c r="P34" s="24" t="e">
        <f t="shared" si="2"/>
        <v>#REF!</v>
      </c>
      <c r="Q34" s="24"/>
      <c r="R34" s="24"/>
      <c r="S34" s="24"/>
    </row>
    <row r="35" spans="1:19" ht="15" customHeight="1" x14ac:dyDescent="0.25">
      <c r="A35" s="85" t="e">
        <f>#REF!</f>
        <v>#REF!</v>
      </c>
      <c r="B35" s="253" t="e">
        <f>#REF!</f>
        <v>#REF!</v>
      </c>
      <c r="C35" s="85" t="e">
        <f>#REF!</f>
        <v>#REF!</v>
      </c>
      <c r="D35" s="254" t="e">
        <f>#REF!</f>
        <v>#REF!</v>
      </c>
      <c r="E35" s="254" t="e">
        <f>#REF!</f>
        <v>#REF!</v>
      </c>
      <c r="F35" s="86"/>
      <c r="G35" s="87" t="e">
        <f t="shared" si="0"/>
        <v>#REF!</v>
      </c>
      <c r="H35" s="87" t="e">
        <f>#REF!</f>
        <v>#REF!</v>
      </c>
      <c r="I35" s="87" t="e">
        <f>#REF!</f>
        <v>#REF!</v>
      </c>
      <c r="J35" s="87" t="e">
        <f>#REF!</f>
        <v>#REF!</v>
      </c>
      <c r="K35" s="20" t="e">
        <f t="shared" si="1"/>
        <v>#REF!</v>
      </c>
      <c r="L35" s="20" t="e">
        <f>#REF!</f>
        <v>#REF!</v>
      </c>
      <c r="M35" s="20" t="e">
        <f>#REF!</f>
        <v>#REF!</v>
      </c>
      <c r="N35" s="20"/>
      <c r="O35" s="24" t="e">
        <f>#REF!</f>
        <v>#REF!</v>
      </c>
      <c r="P35" s="24" t="e">
        <f t="shared" si="2"/>
        <v>#REF!</v>
      </c>
      <c r="Q35" s="24"/>
      <c r="R35" s="24"/>
      <c r="S35" s="24"/>
    </row>
    <row r="36" spans="1:19" ht="15" customHeight="1" x14ac:dyDescent="0.25">
      <c r="A36" s="85" t="e">
        <f>#REF!</f>
        <v>#REF!</v>
      </c>
      <c r="B36" s="253" t="e">
        <f>#REF!</f>
        <v>#REF!</v>
      </c>
      <c r="C36" s="85" t="e">
        <f>#REF!</f>
        <v>#REF!</v>
      </c>
      <c r="D36" s="254" t="e">
        <f>#REF!</f>
        <v>#REF!</v>
      </c>
      <c r="E36" s="254" t="e">
        <f>#REF!</f>
        <v>#REF!</v>
      </c>
      <c r="F36" s="86"/>
      <c r="G36" s="87" t="e">
        <f t="shared" si="0"/>
        <v>#REF!</v>
      </c>
      <c r="H36" s="87" t="e">
        <f>#REF!</f>
        <v>#REF!</v>
      </c>
      <c r="I36" s="87" t="e">
        <f>#REF!</f>
        <v>#REF!</v>
      </c>
      <c r="J36" s="87" t="e">
        <f>#REF!</f>
        <v>#REF!</v>
      </c>
      <c r="K36" s="20" t="e">
        <f t="shared" si="1"/>
        <v>#REF!</v>
      </c>
      <c r="L36" s="20" t="e">
        <f>#REF!</f>
        <v>#REF!</v>
      </c>
      <c r="M36" s="20" t="e">
        <f>#REF!</f>
        <v>#REF!</v>
      </c>
      <c r="N36" s="20"/>
      <c r="O36" s="24" t="e">
        <f>#REF!</f>
        <v>#REF!</v>
      </c>
      <c r="P36" s="24" t="e">
        <f t="shared" si="2"/>
        <v>#REF!</v>
      </c>
      <c r="Q36" s="24"/>
      <c r="R36" s="24"/>
      <c r="S36" s="24"/>
    </row>
    <row r="37" spans="1:19" ht="15" customHeight="1" x14ac:dyDescent="0.25">
      <c r="A37" s="85" t="e">
        <f>#REF!</f>
        <v>#REF!</v>
      </c>
      <c r="B37" s="253" t="e">
        <f>#REF!</f>
        <v>#REF!</v>
      </c>
      <c r="C37" s="85" t="e">
        <f>#REF!</f>
        <v>#REF!</v>
      </c>
      <c r="D37" s="254" t="e">
        <f>#REF!</f>
        <v>#REF!</v>
      </c>
      <c r="E37" s="254" t="e">
        <f>#REF!</f>
        <v>#REF!</v>
      </c>
      <c r="F37" s="86"/>
      <c r="G37" s="87" t="e">
        <f t="shared" si="0"/>
        <v>#REF!</v>
      </c>
      <c r="H37" s="87" t="e">
        <f>#REF!</f>
        <v>#REF!</v>
      </c>
      <c r="I37" s="87" t="e">
        <f>#REF!</f>
        <v>#REF!</v>
      </c>
      <c r="J37" s="87" t="e">
        <f>#REF!</f>
        <v>#REF!</v>
      </c>
      <c r="K37" s="20" t="e">
        <f t="shared" si="1"/>
        <v>#REF!</v>
      </c>
      <c r="L37" s="20" t="e">
        <f>#REF!</f>
        <v>#REF!</v>
      </c>
      <c r="M37" s="20" t="e">
        <f>#REF!</f>
        <v>#REF!</v>
      </c>
      <c r="N37" s="20"/>
      <c r="O37" s="24" t="e">
        <f>#REF!</f>
        <v>#REF!</v>
      </c>
      <c r="P37" s="24" t="e">
        <f t="shared" si="2"/>
        <v>#REF!</v>
      </c>
      <c r="Q37" s="24"/>
      <c r="R37" s="24"/>
      <c r="S37" s="24"/>
    </row>
    <row r="38" spans="1:19" ht="15" customHeight="1" x14ac:dyDescent="0.25">
      <c r="A38" s="85" t="e">
        <f>#REF!</f>
        <v>#REF!</v>
      </c>
      <c r="B38" s="253" t="e">
        <f>#REF!</f>
        <v>#REF!</v>
      </c>
      <c r="C38" s="85" t="e">
        <f>#REF!</f>
        <v>#REF!</v>
      </c>
      <c r="D38" s="254" t="e">
        <f>#REF!</f>
        <v>#REF!</v>
      </c>
      <c r="E38" s="254" t="e">
        <f>#REF!</f>
        <v>#REF!</v>
      </c>
      <c r="F38" s="86"/>
      <c r="G38" s="87" t="e">
        <f t="shared" si="0"/>
        <v>#REF!</v>
      </c>
      <c r="H38" s="87" t="e">
        <f>#REF!</f>
        <v>#REF!</v>
      </c>
      <c r="I38" s="87" t="e">
        <f>#REF!</f>
        <v>#REF!</v>
      </c>
      <c r="J38" s="87" t="e">
        <f>#REF!</f>
        <v>#REF!</v>
      </c>
      <c r="K38" s="20" t="e">
        <f t="shared" si="1"/>
        <v>#REF!</v>
      </c>
      <c r="L38" s="20" t="e">
        <f>#REF!</f>
        <v>#REF!</v>
      </c>
      <c r="M38" s="20" t="e">
        <f>#REF!</f>
        <v>#REF!</v>
      </c>
      <c r="N38" s="20"/>
      <c r="O38" s="24" t="e">
        <f>#REF!</f>
        <v>#REF!</v>
      </c>
      <c r="P38" s="24" t="e">
        <f t="shared" si="2"/>
        <v>#REF!</v>
      </c>
      <c r="Q38" s="24"/>
      <c r="R38" s="24"/>
      <c r="S38" s="24"/>
    </row>
    <row r="39" spans="1:19" ht="15" customHeight="1" x14ac:dyDescent="0.25">
      <c r="A39" s="85" t="e">
        <f>#REF!</f>
        <v>#REF!</v>
      </c>
      <c r="B39" s="253" t="e">
        <f>#REF!</f>
        <v>#REF!</v>
      </c>
      <c r="C39" s="85" t="e">
        <f>#REF!</f>
        <v>#REF!</v>
      </c>
      <c r="D39" s="254" t="e">
        <f>#REF!</f>
        <v>#REF!</v>
      </c>
      <c r="E39" s="254" t="e">
        <f>#REF!</f>
        <v>#REF!</v>
      </c>
      <c r="F39" s="86"/>
      <c r="G39" s="87" t="e">
        <f t="shared" si="0"/>
        <v>#REF!</v>
      </c>
      <c r="H39" s="87" t="e">
        <f>#REF!</f>
        <v>#REF!</v>
      </c>
      <c r="I39" s="87" t="e">
        <f>#REF!</f>
        <v>#REF!</v>
      </c>
      <c r="J39" s="87" t="e">
        <f>#REF!</f>
        <v>#REF!</v>
      </c>
      <c r="K39" s="20" t="e">
        <f t="shared" si="1"/>
        <v>#REF!</v>
      </c>
      <c r="L39" s="20" t="e">
        <f>#REF!</f>
        <v>#REF!</v>
      </c>
      <c r="M39" s="20" t="e">
        <f>#REF!</f>
        <v>#REF!</v>
      </c>
      <c r="N39" s="20"/>
      <c r="O39" s="24" t="e">
        <f>#REF!</f>
        <v>#REF!</v>
      </c>
      <c r="P39" s="24" t="e">
        <f t="shared" si="2"/>
        <v>#REF!</v>
      </c>
      <c r="Q39" s="24"/>
      <c r="R39" s="24"/>
      <c r="S39" s="24"/>
    </row>
    <row r="40" spans="1:19" ht="15" customHeight="1" x14ac:dyDescent="0.25">
      <c r="A40" s="85" t="e">
        <f>#REF!</f>
        <v>#REF!</v>
      </c>
      <c r="B40" s="253" t="e">
        <f>#REF!</f>
        <v>#REF!</v>
      </c>
      <c r="C40" s="85" t="e">
        <f>#REF!</f>
        <v>#REF!</v>
      </c>
      <c r="D40" s="254" t="e">
        <f>#REF!</f>
        <v>#REF!</v>
      </c>
      <c r="E40" s="254" t="e">
        <f>#REF!</f>
        <v>#REF!</v>
      </c>
      <c r="F40" s="86"/>
      <c r="G40" s="87" t="e">
        <f t="shared" si="0"/>
        <v>#REF!</v>
      </c>
      <c r="H40" s="87" t="e">
        <f>#REF!</f>
        <v>#REF!</v>
      </c>
      <c r="I40" s="87" t="e">
        <f>#REF!</f>
        <v>#REF!</v>
      </c>
      <c r="J40" s="87" t="e">
        <f>#REF!</f>
        <v>#REF!</v>
      </c>
      <c r="K40" s="20" t="e">
        <f t="shared" si="1"/>
        <v>#REF!</v>
      </c>
      <c r="L40" s="20" t="e">
        <f>#REF!</f>
        <v>#REF!</v>
      </c>
      <c r="M40" s="20" t="e">
        <f>#REF!</f>
        <v>#REF!</v>
      </c>
      <c r="N40" s="20"/>
      <c r="O40" s="24" t="e">
        <f>#REF!</f>
        <v>#REF!</v>
      </c>
      <c r="P40" s="24" t="e">
        <f t="shared" si="2"/>
        <v>#REF!</v>
      </c>
      <c r="Q40" s="24"/>
      <c r="R40" s="24"/>
      <c r="S40" s="24"/>
    </row>
    <row r="41" spans="1:19" ht="15" customHeight="1" x14ac:dyDescent="0.25">
      <c r="A41" s="85" t="e">
        <f>#REF!</f>
        <v>#REF!</v>
      </c>
      <c r="B41" s="253" t="e">
        <f>#REF!</f>
        <v>#REF!</v>
      </c>
      <c r="C41" s="85" t="e">
        <f>#REF!</f>
        <v>#REF!</v>
      </c>
      <c r="D41" s="254" t="e">
        <f>#REF!</f>
        <v>#REF!</v>
      </c>
      <c r="E41" s="254" t="e">
        <f>#REF!</f>
        <v>#REF!</v>
      </c>
      <c r="F41" s="86"/>
      <c r="G41" s="87" t="e">
        <f t="shared" si="0"/>
        <v>#REF!</v>
      </c>
      <c r="H41" s="87" t="e">
        <f>#REF!</f>
        <v>#REF!</v>
      </c>
      <c r="I41" s="87" t="e">
        <f>#REF!</f>
        <v>#REF!</v>
      </c>
      <c r="J41" s="87" t="e">
        <f>#REF!</f>
        <v>#REF!</v>
      </c>
      <c r="K41" s="20" t="e">
        <f t="shared" si="1"/>
        <v>#REF!</v>
      </c>
      <c r="L41" s="20" t="e">
        <f>#REF!</f>
        <v>#REF!</v>
      </c>
      <c r="M41" s="20" t="e">
        <f>#REF!</f>
        <v>#REF!</v>
      </c>
      <c r="N41" s="20"/>
      <c r="O41" s="24" t="e">
        <f>#REF!</f>
        <v>#REF!</v>
      </c>
      <c r="P41" s="24" t="e">
        <f t="shared" si="2"/>
        <v>#REF!</v>
      </c>
      <c r="Q41" s="24"/>
      <c r="R41" s="24"/>
      <c r="S41" s="24"/>
    </row>
    <row r="42" spans="1:19" ht="25.5" customHeight="1" x14ac:dyDescent="0.25">
      <c r="A42" s="85" t="e">
        <f>#REF!</f>
        <v>#REF!</v>
      </c>
      <c r="B42" s="253" t="e">
        <f>#REF!</f>
        <v>#REF!</v>
      </c>
      <c r="C42" s="85" t="e">
        <f>#REF!</f>
        <v>#REF!</v>
      </c>
      <c r="D42" s="254" t="e">
        <f>#REF!</f>
        <v>#REF!</v>
      </c>
      <c r="E42" s="254" t="e">
        <f>#REF!</f>
        <v>#REF!</v>
      </c>
      <c r="F42" s="86"/>
      <c r="G42" s="87" t="e">
        <f t="shared" si="0"/>
        <v>#REF!</v>
      </c>
      <c r="H42" s="87" t="e">
        <f>#REF!</f>
        <v>#REF!</v>
      </c>
      <c r="I42" s="87" t="e">
        <f>#REF!</f>
        <v>#REF!</v>
      </c>
      <c r="J42" s="87" t="e">
        <f>#REF!</f>
        <v>#REF!</v>
      </c>
      <c r="K42" s="20" t="e">
        <f t="shared" si="1"/>
        <v>#REF!</v>
      </c>
      <c r="L42" s="20" t="e">
        <f>#REF!</f>
        <v>#REF!</v>
      </c>
      <c r="M42" s="20" t="e">
        <f>#REF!</f>
        <v>#REF!</v>
      </c>
      <c r="N42" s="20"/>
      <c r="O42" s="24" t="e">
        <f>#REF!</f>
        <v>#REF!</v>
      </c>
      <c r="P42" s="24" t="e">
        <f t="shared" si="2"/>
        <v>#REF!</v>
      </c>
      <c r="Q42" s="24"/>
      <c r="R42" s="24"/>
      <c r="S42" s="24"/>
    </row>
    <row r="43" spans="1:19" ht="26.25" customHeight="1" x14ac:dyDescent="0.25">
      <c r="A43" s="85" t="e">
        <f>#REF!</f>
        <v>#REF!</v>
      </c>
      <c r="B43" s="253" t="e">
        <f>#REF!</f>
        <v>#REF!</v>
      </c>
      <c r="C43" s="85" t="e">
        <f>#REF!</f>
        <v>#REF!</v>
      </c>
      <c r="D43" s="254" t="e">
        <f>#REF!</f>
        <v>#REF!</v>
      </c>
      <c r="E43" s="254" t="e">
        <f>#REF!</f>
        <v>#REF!</v>
      </c>
      <c r="F43" s="86"/>
      <c r="G43" s="87" t="e">
        <f t="shared" si="0"/>
        <v>#REF!</v>
      </c>
      <c r="H43" s="87" t="e">
        <f>#REF!</f>
        <v>#REF!</v>
      </c>
      <c r="I43" s="87" t="e">
        <f>#REF!</f>
        <v>#REF!</v>
      </c>
      <c r="J43" s="87" t="e">
        <f>#REF!</f>
        <v>#REF!</v>
      </c>
      <c r="K43" s="20" t="e">
        <f t="shared" si="1"/>
        <v>#REF!</v>
      </c>
      <c r="L43" s="20" t="e">
        <f>#REF!</f>
        <v>#REF!</v>
      </c>
      <c r="M43" s="20" t="e">
        <f>#REF!</f>
        <v>#REF!</v>
      </c>
      <c r="N43" s="20"/>
      <c r="O43" s="24" t="e">
        <f>#REF!</f>
        <v>#REF!</v>
      </c>
      <c r="P43" s="24" t="e">
        <f t="shared" si="2"/>
        <v>#REF!</v>
      </c>
      <c r="Q43" s="24"/>
      <c r="R43" s="24"/>
      <c r="S43" s="24"/>
    </row>
    <row r="44" spans="1:19" ht="29.25" customHeight="1" x14ac:dyDescent="0.25">
      <c r="A44" s="85" t="e">
        <f>#REF!</f>
        <v>#REF!</v>
      </c>
      <c r="B44" s="253" t="e">
        <f>#REF!</f>
        <v>#REF!</v>
      </c>
      <c r="C44" s="85" t="e">
        <f>#REF!</f>
        <v>#REF!</v>
      </c>
      <c r="D44" s="254" t="e">
        <f>#REF!</f>
        <v>#REF!</v>
      </c>
      <c r="E44" s="254" t="e">
        <f>#REF!</f>
        <v>#REF!</v>
      </c>
      <c r="F44" s="86"/>
      <c r="G44" s="87" t="e">
        <f t="shared" si="0"/>
        <v>#REF!</v>
      </c>
      <c r="H44" s="87" t="e">
        <f>#REF!</f>
        <v>#REF!</v>
      </c>
      <c r="I44" s="87" t="e">
        <f>#REF!</f>
        <v>#REF!</v>
      </c>
      <c r="J44" s="87" t="e">
        <f>#REF!</f>
        <v>#REF!</v>
      </c>
      <c r="K44" s="20" t="e">
        <f t="shared" si="1"/>
        <v>#REF!</v>
      </c>
      <c r="L44" s="20" t="e">
        <f>#REF!</f>
        <v>#REF!</v>
      </c>
      <c r="M44" s="20" t="e">
        <f>#REF!</f>
        <v>#REF!</v>
      </c>
      <c r="N44" s="20"/>
      <c r="O44" s="24" t="e">
        <f>#REF!</f>
        <v>#REF!</v>
      </c>
      <c r="P44" s="24" t="e">
        <f t="shared" si="2"/>
        <v>#REF!</v>
      </c>
      <c r="Q44" s="24"/>
      <c r="R44" s="24"/>
      <c r="S44" s="24"/>
    </row>
    <row r="45" spans="1:19" ht="26.25" customHeight="1" x14ac:dyDescent="0.25">
      <c r="A45" s="85" t="e">
        <f>#REF!</f>
        <v>#REF!</v>
      </c>
      <c r="B45" s="253" t="e">
        <f>#REF!</f>
        <v>#REF!</v>
      </c>
      <c r="C45" s="85" t="e">
        <f>#REF!</f>
        <v>#REF!</v>
      </c>
      <c r="D45" s="254" t="e">
        <f>#REF!</f>
        <v>#REF!</v>
      </c>
      <c r="E45" s="254" t="e">
        <f>#REF!</f>
        <v>#REF!</v>
      </c>
      <c r="F45" s="86"/>
      <c r="G45" s="87" t="e">
        <f t="shared" si="0"/>
        <v>#REF!</v>
      </c>
      <c r="H45" s="87" t="e">
        <f>#REF!</f>
        <v>#REF!</v>
      </c>
      <c r="I45" s="87" t="e">
        <f>#REF!</f>
        <v>#REF!</v>
      </c>
      <c r="J45" s="87" t="e">
        <f>#REF!</f>
        <v>#REF!</v>
      </c>
      <c r="K45" s="20" t="e">
        <f t="shared" si="1"/>
        <v>#REF!</v>
      </c>
      <c r="L45" s="20" t="e">
        <f>#REF!</f>
        <v>#REF!</v>
      </c>
      <c r="M45" s="20" t="e">
        <f>#REF!</f>
        <v>#REF!</v>
      </c>
      <c r="N45" s="20"/>
      <c r="O45" s="24" t="e">
        <f>#REF!</f>
        <v>#REF!</v>
      </c>
      <c r="P45" s="24" t="e">
        <f t="shared" si="2"/>
        <v>#REF!</v>
      </c>
      <c r="Q45" s="24"/>
      <c r="R45" s="24"/>
      <c r="S45" s="24"/>
    </row>
    <row r="46" spans="1:19" ht="15" customHeight="1" x14ac:dyDescent="0.25">
      <c r="A46" s="85" t="e">
        <f>#REF!</f>
        <v>#REF!</v>
      </c>
      <c r="B46" s="253" t="e">
        <f>#REF!</f>
        <v>#REF!</v>
      </c>
      <c r="C46" s="85" t="e">
        <f>#REF!</f>
        <v>#REF!</v>
      </c>
      <c r="D46" s="254" t="e">
        <f>#REF!</f>
        <v>#REF!</v>
      </c>
      <c r="E46" s="254" t="e">
        <f>#REF!</f>
        <v>#REF!</v>
      </c>
      <c r="F46" s="86"/>
      <c r="G46" s="87" t="e">
        <f t="shared" si="0"/>
        <v>#REF!</v>
      </c>
      <c r="H46" s="87" t="e">
        <f>#REF!</f>
        <v>#REF!</v>
      </c>
      <c r="I46" s="87" t="e">
        <f>#REF!</f>
        <v>#REF!</v>
      </c>
      <c r="J46" s="87" t="e">
        <f>#REF!</f>
        <v>#REF!</v>
      </c>
      <c r="K46" s="20" t="e">
        <f t="shared" si="1"/>
        <v>#REF!</v>
      </c>
      <c r="L46" s="20" t="e">
        <f>#REF!</f>
        <v>#REF!</v>
      </c>
      <c r="M46" s="20" t="e">
        <f>#REF!</f>
        <v>#REF!</v>
      </c>
      <c r="N46" s="20"/>
      <c r="O46" s="24" t="e">
        <f>#REF!</f>
        <v>#REF!</v>
      </c>
      <c r="P46" s="24" t="e">
        <f t="shared" si="2"/>
        <v>#REF!</v>
      </c>
      <c r="Q46" s="24"/>
      <c r="R46" s="24"/>
      <c r="S46" s="24"/>
    </row>
    <row r="47" spans="1:19" ht="15" customHeight="1" x14ac:dyDescent="0.25">
      <c r="A47" s="85" t="e">
        <f>#REF!</f>
        <v>#REF!</v>
      </c>
      <c r="B47" s="253" t="e">
        <f>#REF!</f>
        <v>#REF!</v>
      </c>
      <c r="C47" s="85" t="e">
        <f>#REF!</f>
        <v>#REF!</v>
      </c>
      <c r="D47" s="254" t="e">
        <f>#REF!</f>
        <v>#REF!</v>
      </c>
      <c r="E47" s="254" t="e">
        <f>#REF!</f>
        <v>#REF!</v>
      </c>
      <c r="F47" s="86"/>
      <c r="G47" s="87" t="e">
        <f t="shared" si="0"/>
        <v>#REF!</v>
      </c>
      <c r="H47" s="87" t="e">
        <f>#REF!</f>
        <v>#REF!</v>
      </c>
      <c r="I47" s="87" t="e">
        <f>#REF!</f>
        <v>#REF!</v>
      </c>
      <c r="J47" s="87" t="e">
        <f>#REF!</f>
        <v>#REF!</v>
      </c>
      <c r="K47" s="20" t="e">
        <f t="shared" si="1"/>
        <v>#REF!</v>
      </c>
      <c r="L47" s="20" t="e">
        <f>#REF!</f>
        <v>#REF!</v>
      </c>
      <c r="M47" s="20" t="e">
        <f>#REF!</f>
        <v>#REF!</v>
      </c>
      <c r="N47" s="20"/>
      <c r="O47" s="24" t="e">
        <f>#REF!</f>
        <v>#REF!</v>
      </c>
      <c r="P47" s="24" t="e">
        <f t="shared" si="2"/>
        <v>#REF!</v>
      </c>
      <c r="Q47" s="24"/>
      <c r="R47" s="24"/>
      <c r="S47" s="24"/>
    </row>
    <row r="48" spans="1:19" ht="15" customHeight="1" x14ac:dyDescent="0.25">
      <c r="A48" s="85" t="e">
        <f>#REF!</f>
        <v>#REF!</v>
      </c>
      <c r="B48" s="253" t="e">
        <f>#REF!</f>
        <v>#REF!</v>
      </c>
      <c r="C48" s="85" t="e">
        <f>#REF!</f>
        <v>#REF!</v>
      </c>
      <c r="D48" s="254" t="e">
        <f>#REF!</f>
        <v>#REF!</v>
      </c>
      <c r="E48" s="254" t="e">
        <f>#REF!</f>
        <v>#REF!</v>
      </c>
      <c r="F48" s="86"/>
      <c r="G48" s="87" t="e">
        <f t="shared" si="0"/>
        <v>#REF!</v>
      </c>
      <c r="H48" s="87" t="e">
        <f>#REF!</f>
        <v>#REF!</v>
      </c>
      <c r="I48" s="87" t="e">
        <f>#REF!</f>
        <v>#REF!</v>
      </c>
      <c r="J48" s="87" t="e">
        <f>#REF!</f>
        <v>#REF!</v>
      </c>
      <c r="K48" s="20" t="e">
        <f t="shared" si="1"/>
        <v>#REF!</v>
      </c>
      <c r="L48" s="20" t="e">
        <f>#REF!</f>
        <v>#REF!</v>
      </c>
      <c r="M48" s="20" t="e">
        <f>#REF!</f>
        <v>#REF!</v>
      </c>
      <c r="N48" s="20"/>
      <c r="O48" s="24" t="e">
        <f>#REF!</f>
        <v>#REF!</v>
      </c>
      <c r="P48" s="24" t="e">
        <f t="shared" si="2"/>
        <v>#REF!</v>
      </c>
      <c r="Q48" s="24"/>
      <c r="R48" s="24"/>
      <c r="S48" s="24"/>
    </row>
    <row r="49" spans="1:23" ht="15" customHeight="1" x14ac:dyDescent="0.25">
      <c r="A49" s="85" t="e">
        <f>#REF!</f>
        <v>#REF!</v>
      </c>
      <c r="B49" s="253" t="e">
        <f>#REF!</f>
        <v>#REF!</v>
      </c>
      <c r="C49" s="85" t="e">
        <f>#REF!</f>
        <v>#REF!</v>
      </c>
      <c r="D49" s="254" t="e">
        <f>#REF!</f>
        <v>#REF!</v>
      </c>
      <c r="E49" s="254" t="e">
        <f>#REF!</f>
        <v>#REF!</v>
      </c>
      <c r="F49" s="86"/>
      <c r="G49" s="87" t="e">
        <f t="shared" si="0"/>
        <v>#REF!</v>
      </c>
      <c r="H49" s="87" t="e">
        <f>#REF!</f>
        <v>#REF!</v>
      </c>
      <c r="I49" s="87" t="e">
        <f>#REF!</f>
        <v>#REF!</v>
      </c>
      <c r="J49" s="87" t="e">
        <f>#REF!</f>
        <v>#REF!</v>
      </c>
      <c r="K49" s="20" t="e">
        <f t="shared" si="1"/>
        <v>#REF!</v>
      </c>
      <c r="L49" s="20" t="e">
        <f>#REF!</f>
        <v>#REF!</v>
      </c>
      <c r="M49" s="20" t="e">
        <f>#REF!</f>
        <v>#REF!</v>
      </c>
      <c r="N49" s="20"/>
      <c r="O49" s="24" t="e">
        <f>#REF!</f>
        <v>#REF!</v>
      </c>
      <c r="P49" s="24" t="e">
        <f t="shared" si="2"/>
        <v>#REF!</v>
      </c>
      <c r="Q49" s="24"/>
      <c r="R49" s="24"/>
      <c r="S49" s="24"/>
    </row>
    <row r="50" spans="1:23" ht="15" customHeight="1" x14ac:dyDescent="0.25">
      <c r="A50" s="85" t="e">
        <f>#REF!</f>
        <v>#REF!</v>
      </c>
      <c r="B50" s="253" t="e">
        <f>#REF!</f>
        <v>#REF!</v>
      </c>
      <c r="C50" s="85" t="e">
        <f>#REF!</f>
        <v>#REF!</v>
      </c>
      <c r="D50" s="254" t="e">
        <f>#REF!</f>
        <v>#REF!</v>
      </c>
      <c r="E50" s="254" t="e">
        <f>#REF!</f>
        <v>#REF!</v>
      </c>
      <c r="F50" s="86"/>
      <c r="G50" s="87" t="e">
        <f t="shared" si="0"/>
        <v>#REF!</v>
      </c>
      <c r="H50" s="87" t="e">
        <f>#REF!</f>
        <v>#REF!</v>
      </c>
      <c r="I50" s="87" t="e">
        <f>#REF!</f>
        <v>#REF!</v>
      </c>
      <c r="J50" s="87" t="e">
        <f>#REF!</f>
        <v>#REF!</v>
      </c>
      <c r="K50" s="20" t="e">
        <f t="shared" si="1"/>
        <v>#REF!</v>
      </c>
      <c r="L50" s="20" t="e">
        <f>#REF!</f>
        <v>#REF!</v>
      </c>
      <c r="M50" s="20" t="e">
        <f>#REF!</f>
        <v>#REF!</v>
      </c>
      <c r="N50" s="20"/>
      <c r="O50" s="24" t="e">
        <f>#REF!</f>
        <v>#REF!</v>
      </c>
      <c r="P50" s="24" t="e">
        <f t="shared" si="2"/>
        <v>#REF!</v>
      </c>
      <c r="Q50" s="24"/>
      <c r="R50" s="24"/>
      <c r="S50" s="24"/>
    </row>
    <row r="51" spans="1:23" ht="15" customHeight="1" x14ac:dyDescent="0.25">
      <c r="A51" s="85"/>
      <c r="B51" s="88" t="e">
        <f>#REF!</f>
        <v>#REF!</v>
      </c>
      <c r="C51" s="85"/>
      <c r="D51" s="254" t="e">
        <f>SUM(D10:D50)</f>
        <v>#REF!</v>
      </c>
      <c r="E51" s="254" t="e">
        <f>SUM(E10:E50)</f>
        <v>#REF!</v>
      </c>
      <c r="F51" s="86"/>
      <c r="G51" s="254" t="e">
        <f>SUM(G10:G50)</f>
        <v>#REF!</v>
      </c>
      <c r="H51" s="87" t="e">
        <f>#REF!</f>
        <v>#REF!</v>
      </c>
      <c r="I51" s="87" t="e">
        <f>#REF!</f>
        <v>#REF!</v>
      </c>
      <c r="J51" s="87" t="e">
        <f>#REF!</f>
        <v>#REF!</v>
      </c>
      <c r="K51" s="20" t="e">
        <f t="shared" si="1"/>
        <v>#REF!</v>
      </c>
      <c r="L51" s="20" t="e">
        <f>#REF!</f>
        <v>#REF!</v>
      </c>
      <c r="M51" s="20" t="e">
        <f>#REF!</f>
        <v>#REF!</v>
      </c>
      <c r="N51" s="20"/>
      <c r="O51" s="254" t="e">
        <f>SUM(O10:O50)</f>
        <v>#REF!</v>
      </c>
      <c r="P51" s="254" t="e">
        <f>SUM(P10:P50)</f>
        <v>#REF!</v>
      </c>
      <c r="Q51" s="24"/>
      <c r="R51" s="24"/>
      <c r="S51" s="24"/>
      <c r="W51" s="17" t="e">
        <f>P51+Q51+R51</f>
        <v>#REF!</v>
      </c>
    </row>
    <row r="52" spans="1:23" ht="15" customHeight="1" x14ac:dyDescent="0.25">
      <c r="A52" s="85"/>
      <c r="B52" s="252" t="e">
        <f>#REF!</f>
        <v>#REF!</v>
      </c>
      <c r="C52" s="85"/>
      <c r="D52" s="254"/>
      <c r="E52" s="254"/>
      <c r="F52" s="86"/>
      <c r="G52" s="87"/>
      <c r="H52" s="87"/>
      <c r="I52" s="87"/>
      <c r="J52" s="87"/>
      <c r="K52" s="20"/>
      <c r="L52" s="20"/>
      <c r="M52" s="20"/>
      <c r="N52" s="20"/>
      <c r="O52" s="24"/>
      <c r="P52" s="24"/>
      <c r="Q52" s="24"/>
      <c r="R52" s="24"/>
      <c r="S52" s="24"/>
      <c r="W52" s="17">
        <v>20549.45</v>
      </c>
    </row>
    <row r="53" spans="1:23" ht="15" customHeight="1" x14ac:dyDescent="0.25">
      <c r="A53" s="85" t="e">
        <f>#REF!</f>
        <v>#REF!</v>
      </c>
      <c r="B53" s="253" t="e">
        <f>#REF!</f>
        <v>#REF!</v>
      </c>
      <c r="C53" s="85" t="e">
        <f>#REF!</f>
        <v>#REF!</v>
      </c>
      <c r="D53" s="254" t="e">
        <f>#REF!</f>
        <v>#REF!</v>
      </c>
      <c r="E53" s="254" t="e">
        <f>#REF!</f>
        <v>#REF!</v>
      </c>
      <c r="F53" s="86"/>
      <c r="G53" s="87" t="e">
        <f>D53+E53</f>
        <v>#REF!</v>
      </c>
      <c r="H53" s="87" t="e">
        <f>#REF!</f>
        <v>#REF!</v>
      </c>
      <c r="I53" s="87" t="e">
        <f>#REF!</f>
        <v>#REF!</v>
      </c>
      <c r="J53" s="87" t="e">
        <f>#REF!</f>
        <v>#REF!</v>
      </c>
      <c r="K53" s="20" t="e">
        <f t="shared" si="1"/>
        <v>#REF!</v>
      </c>
      <c r="L53" s="20" t="e">
        <f>#REF!</f>
        <v>#REF!</v>
      </c>
      <c r="M53" s="20" t="e">
        <f>#REF!</f>
        <v>#REF!</v>
      </c>
      <c r="N53" s="20"/>
      <c r="O53" s="24" t="e">
        <f>#REF!</f>
        <v>#REF!</v>
      </c>
      <c r="P53" s="24" t="e">
        <f>O53</f>
        <v>#REF!</v>
      </c>
      <c r="Q53" s="24"/>
      <c r="R53" s="24"/>
      <c r="S53" s="24"/>
      <c r="W53" s="17" t="e">
        <f>W51-W52</f>
        <v>#REF!</v>
      </c>
    </row>
    <row r="54" spans="1:23" ht="15" customHeight="1" x14ac:dyDescent="0.25">
      <c r="A54" s="85" t="e">
        <f>#REF!</f>
        <v>#REF!</v>
      </c>
      <c r="B54" s="253" t="e">
        <f>#REF!</f>
        <v>#REF!</v>
      </c>
      <c r="C54" s="85" t="e">
        <f>#REF!</f>
        <v>#REF!</v>
      </c>
      <c r="D54" s="254" t="e">
        <f>#REF!</f>
        <v>#REF!</v>
      </c>
      <c r="E54" s="254" t="e">
        <f>#REF!</f>
        <v>#REF!</v>
      </c>
      <c r="F54" s="86"/>
      <c r="G54" s="87" t="e">
        <f t="shared" ref="G54:G67" si="3">D54+E54</f>
        <v>#REF!</v>
      </c>
      <c r="H54" s="87" t="e">
        <f>#REF!</f>
        <v>#REF!</v>
      </c>
      <c r="I54" s="87" t="e">
        <f>#REF!</f>
        <v>#REF!</v>
      </c>
      <c r="J54" s="87" t="e">
        <f>#REF!</f>
        <v>#REF!</v>
      </c>
      <c r="K54" s="20" t="e">
        <f t="shared" si="1"/>
        <v>#REF!</v>
      </c>
      <c r="L54" s="20" t="e">
        <f>#REF!</f>
        <v>#REF!</v>
      </c>
      <c r="M54" s="20" t="e">
        <f>#REF!</f>
        <v>#REF!</v>
      </c>
      <c r="N54" s="20"/>
      <c r="O54" s="24" t="e">
        <f>#REF!</f>
        <v>#REF!</v>
      </c>
      <c r="P54" s="24" t="e">
        <f t="shared" ref="P54:P67" si="4">O54</f>
        <v>#REF!</v>
      </c>
      <c r="Q54" s="24"/>
      <c r="R54" s="24"/>
      <c r="S54" s="24"/>
    </row>
    <row r="55" spans="1:23" ht="15" customHeight="1" x14ac:dyDescent="0.25">
      <c r="A55" s="85" t="e">
        <f>#REF!</f>
        <v>#REF!</v>
      </c>
      <c r="B55" s="253" t="e">
        <f>#REF!</f>
        <v>#REF!</v>
      </c>
      <c r="C55" s="85" t="e">
        <f>#REF!</f>
        <v>#REF!</v>
      </c>
      <c r="D55" s="254" t="e">
        <f>#REF!</f>
        <v>#REF!</v>
      </c>
      <c r="E55" s="254" t="e">
        <f>#REF!</f>
        <v>#REF!</v>
      </c>
      <c r="F55" s="86"/>
      <c r="G55" s="87" t="e">
        <f t="shared" si="3"/>
        <v>#REF!</v>
      </c>
      <c r="H55" s="87" t="e">
        <f>#REF!</f>
        <v>#REF!</v>
      </c>
      <c r="I55" s="87" t="e">
        <f>#REF!</f>
        <v>#REF!</v>
      </c>
      <c r="J55" s="87" t="e">
        <f>#REF!</f>
        <v>#REF!</v>
      </c>
      <c r="K55" s="20" t="e">
        <f t="shared" si="1"/>
        <v>#REF!</v>
      </c>
      <c r="L55" s="20" t="e">
        <f>#REF!</f>
        <v>#REF!</v>
      </c>
      <c r="M55" s="20" t="e">
        <f>#REF!</f>
        <v>#REF!</v>
      </c>
      <c r="N55" s="20"/>
      <c r="O55" s="24" t="e">
        <f>#REF!</f>
        <v>#REF!</v>
      </c>
      <c r="P55" s="24" t="e">
        <f t="shared" si="4"/>
        <v>#REF!</v>
      </c>
      <c r="Q55" s="24"/>
      <c r="R55" s="24"/>
      <c r="S55" s="24"/>
    </row>
    <row r="56" spans="1:23" ht="15" customHeight="1" x14ac:dyDescent="0.25">
      <c r="A56" s="85" t="e">
        <f>#REF!</f>
        <v>#REF!</v>
      </c>
      <c r="B56" s="253" t="e">
        <f>#REF!</f>
        <v>#REF!</v>
      </c>
      <c r="C56" s="85" t="e">
        <f>#REF!</f>
        <v>#REF!</v>
      </c>
      <c r="D56" s="254" t="e">
        <f>#REF!</f>
        <v>#REF!</v>
      </c>
      <c r="E56" s="254" t="e">
        <f>#REF!</f>
        <v>#REF!</v>
      </c>
      <c r="F56" s="86"/>
      <c r="G56" s="87" t="e">
        <f t="shared" si="3"/>
        <v>#REF!</v>
      </c>
      <c r="H56" s="87" t="e">
        <f>#REF!</f>
        <v>#REF!</v>
      </c>
      <c r="I56" s="87" t="e">
        <f>#REF!</f>
        <v>#REF!</v>
      </c>
      <c r="J56" s="87" t="e">
        <f>#REF!</f>
        <v>#REF!</v>
      </c>
      <c r="K56" s="20" t="e">
        <f t="shared" si="1"/>
        <v>#REF!</v>
      </c>
      <c r="L56" s="20" t="e">
        <f>#REF!</f>
        <v>#REF!</v>
      </c>
      <c r="M56" s="20" t="e">
        <f>#REF!</f>
        <v>#REF!</v>
      </c>
      <c r="N56" s="20"/>
      <c r="O56" s="24" t="e">
        <f>#REF!</f>
        <v>#REF!</v>
      </c>
      <c r="P56" s="24" t="e">
        <f t="shared" si="4"/>
        <v>#REF!</v>
      </c>
      <c r="Q56" s="24"/>
      <c r="R56" s="24"/>
      <c r="S56" s="24"/>
    </row>
    <row r="57" spans="1:23" ht="15" customHeight="1" x14ac:dyDescent="0.25">
      <c r="A57" s="85" t="e">
        <f>#REF!</f>
        <v>#REF!</v>
      </c>
      <c r="B57" s="253" t="e">
        <f>#REF!</f>
        <v>#REF!</v>
      </c>
      <c r="C57" s="85" t="e">
        <f>#REF!</f>
        <v>#REF!</v>
      </c>
      <c r="D57" s="254" t="e">
        <f>#REF!</f>
        <v>#REF!</v>
      </c>
      <c r="E57" s="254" t="e">
        <f>#REF!</f>
        <v>#REF!</v>
      </c>
      <c r="F57" s="86"/>
      <c r="G57" s="87" t="e">
        <f t="shared" si="3"/>
        <v>#REF!</v>
      </c>
      <c r="H57" s="87" t="e">
        <f>#REF!</f>
        <v>#REF!</v>
      </c>
      <c r="I57" s="87" t="e">
        <f>#REF!</f>
        <v>#REF!</v>
      </c>
      <c r="J57" s="87" t="e">
        <f>#REF!</f>
        <v>#REF!</v>
      </c>
      <c r="K57" s="20" t="e">
        <f t="shared" si="1"/>
        <v>#REF!</v>
      </c>
      <c r="L57" s="20" t="e">
        <f>#REF!</f>
        <v>#REF!</v>
      </c>
      <c r="M57" s="20" t="e">
        <f>#REF!</f>
        <v>#REF!</v>
      </c>
      <c r="N57" s="20"/>
      <c r="O57" s="24" t="e">
        <f>#REF!</f>
        <v>#REF!</v>
      </c>
      <c r="P57" s="24" t="e">
        <f t="shared" si="4"/>
        <v>#REF!</v>
      </c>
      <c r="Q57" s="24"/>
      <c r="R57" s="24"/>
      <c r="S57" s="24"/>
    </row>
    <row r="58" spans="1:23" ht="15" customHeight="1" x14ac:dyDescent="0.25">
      <c r="A58" s="85" t="e">
        <f>#REF!</f>
        <v>#REF!</v>
      </c>
      <c r="B58" s="253" t="e">
        <f>#REF!</f>
        <v>#REF!</v>
      </c>
      <c r="C58" s="85" t="e">
        <f>#REF!</f>
        <v>#REF!</v>
      </c>
      <c r="D58" s="254" t="e">
        <f>#REF!</f>
        <v>#REF!</v>
      </c>
      <c r="E58" s="254" t="e">
        <f>#REF!</f>
        <v>#REF!</v>
      </c>
      <c r="F58" s="86"/>
      <c r="G58" s="87" t="e">
        <f t="shared" si="3"/>
        <v>#REF!</v>
      </c>
      <c r="H58" s="87" t="e">
        <f>#REF!</f>
        <v>#REF!</v>
      </c>
      <c r="I58" s="87" t="e">
        <f>#REF!</f>
        <v>#REF!</v>
      </c>
      <c r="J58" s="87" t="e">
        <f>#REF!</f>
        <v>#REF!</v>
      </c>
      <c r="K58" s="20" t="e">
        <f t="shared" si="1"/>
        <v>#REF!</v>
      </c>
      <c r="L58" s="20" t="e">
        <f>#REF!</f>
        <v>#REF!</v>
      </c>
      <c r="M58" s="20" t="e">
        <f>#REF!</f>
        <v>#REF!</v>
      </c>
      <c r="N58" s="20"/>
      <c r="O58" s="24" t="e">
        <f>#REF!</f>
        <v>#REF!</v>
      </c>
      <c r="P58" s="24" t="e">
        <f t="shared" si="4"/>
        <v>#REF!</v>
      </c>
      <c r="Q58" s="24"/>
      <c r="R58" s="24"/>
      <c r="S58" s="24"/>
    </row>
    <row r="59" spans="1:23" ht="33.75" customHeight="1" x14ac:dyDescent="0.25">
      <c r="A59" s="85" t="e">
        <f>#REF!</f>
        <v>#REF!</v>
      </c>
      <c r="B59" s="253" t="e">
        <f>#REF!</f>
        <v>#REF!</v>
      </c>
      <c r="C59" s="85" t="e">
        <f>#REF!</f>
        <v>#REF!</v>
      </c>
      <c r="D59" s="254" t="e">
        <f>#REF!</f>
        <v>#REF!</v>
      </c>
      <c r="E59" s="254" t="e">
        <f>#REF!</f>
        <v>#REF!</v>
      </c>
      <c r="F59" s="86"/>
      <c r="G59" s="87" t="e">
        <f t="shared" si="3"/>
        <v>#REF!</v>
      </c>
      <c r="H59" s="87" t="e">
        <f>#REF!</f>
        <v>#REF!</v>
      </c>
      <c r="I59" s="87" t="e">
        <f>#REF!</f>
        <v>#REF!</v>
      </c>
      <c r="J59" s="87" t="e">
        <f>#REF!</f>
        <v>#REF!</v>
      </c>
      <c r="K59" s="20" t="e">
        <f t="shared" si="1"/>
        <v>#REF!</v>
      </c>
      <c r="L59" s="20" t="e">
        <f>#REF!</f>
        <v>#REF!</v>
      </c>
      <c r="M59" s="20" t="e">
        <f>#REF!</f>
        <v>#REF!</v>
      </c>
      <c r="N59" s="20"/>
      <c r="O59" s="24" t="e">
        <f>#REF!</f>
        <v>#REF!</v>
      </c>
      <c r="P59" s="24" t="e">
        <f t="shared" si="4"/>
        <v>#REF!</v>
      </c>
      <c r="Q59" s="24"/>
      <c r="R59" s="24"/>
      <c r="S59" s="24"/>
    </row>
    <row r="60" spans="1:23" ht="15" customHeight="1" x14ac:dyDescent="0.25">
      <c r="A60" s="85" t="e">
        <f>#REF!</f>
        <v>#REF!</v>
      </c>
      <c r="B60" s="253" t="e">
        <f>#REF!</f>
        <v>#REF!</v>
      </c>
      <c r="C60" s="85" t="e">
        <f>#REF!</f>
        <v>#REF!</v>
      </c>
      <c r="D60" s="254" t="e">
        <f>#REF!</f>
        <v>#REF!</v>
      </c>
      <c r="E60" s="254" t="e">
        <f>#REF!</f>
        <v>#REF!</v>
      </c>
      <c r="F60" s="86"/>
      <c r="G60" s="87" t="e">
        <f t="shared" si="3"/>
        <v>#REF!</v>
      </c>
      <c r="H60" s="87" t="e">
        <f>#REF!</f>
        <v>#REF!</v>
      </c>
      <c r="I60" s="87" t="e">
        <f>#REF!</f>
        <v>#REF!</v>
      </c>
      <c r="J60" s="87" t="e">
        <f>#REF!</f>
        <v>#REF!</v>
      </c>
      <c r="K60" s="20" t="e">
        <f t="shared" si="1"/>
        <v>#REF!</v>
      </c>
      <c r="L60" s="20" t="e">
        <f>#REF!</f>
        <v>#REF!</v>
      </c>
      <c r="M60" s="20" t="e">
        <f>#REF!</f>
        <v>#REF!</v>
      </c>
      <c r="N60" s="20"/>
      <c r="O60" s="24" t="e">
        <f>#REF!</f>
        <v>#REF!</v>
      </c>
      <c r="P60" s="24" t="e">
        <f t="shared" si="4"/>
        <v>#REF!</v>
      </c>
      <c r="Q60" s="24"/>
      <c r="R60" s="24"/>
      <c r="S60" s="24"/>
    </row>
    <row r="61" spans="1:23" ht="15" customHeight="1" x14ac:dyDescent="0.25">
      <c r="A61" s="85" t="e">
        <f>#REF!</f>
        <v>#REF!</v>
      </c>
      <c r="B61" s="253" t="e">
        <f>#REF!</f>
        <v>#REF!</v>
      </c>
      <c r="C61" s="85" t="e">
        <f>#REF!</f>
        <v>#REF!</v>
      </c>
      <c r="D61" s="254" t="e">
        <f>#REF!</f>
        <v>#REF!</v>
      </c>
      <c r="E61" s="254" t="e">
        <f>#REF!</f>
        <v>#REF!</v>
      </c>
      <c r="F61" s="86"/>
      <c r="G61" s="87" t="e">
        <f t="shared" si="3"/>
        <v>#REF!</v>
      </c>
      <c r="H61" s="87"/>
      <c r="I61" s="87"/>
      <c r="J61" s="87"/>
      <c r="K61" s="20"/>
      <c r="L61" s="20"/>
      <c r="M61" s="20"/>
      <c r="N61" s="20"/>
      <c r="O61" s="24" t="e">
        <f>#REF!</f>
        <v>#REF!</v>
      </c>
      <c r="P61" s="24" t="e">
        <f t="shared" si="4"/>
        <v>#REF!</v>
      </c>
      <c r="Q61" s="24"/>
      <c r="R61" s="24"/>
      <c r="S61" s="24"/>
    </row>
    <row r="62" spans="1:23" ht="15" customHeight="1" x14ac:dyDescent="0.25">
      <c r="A62" s="85" t="e">
        <f>#REF!</f>
        <v>#REF!</v>
      </c>
      <c r="B62" s="253" t="e">
        <f>#REF!</f>
        <v>#REF!</v>
      </c>
      <c r="C62" s="85" t="e">
        <f>#REF!</f>
        <v>#REF!</v>
      </c>
      <c r="D62" s="254" t="e">
        <f>#REF!</f>
        <v>#REF!</v>
      </c>
      <c r="E62" s="254" t="e">
        <f>#REF!</f>
        <v>#REF!</v>
      </c>
      <c r="F62" s="86"/>
      <c r="G62" s="87" t="e">
        <f t="shared" si="3"/>
        <v>#REF!</v>
      </c>
      <c r="H62" s="87" t="e">
        <f>#REF!</f>
        <v>#REF!</v>
      </c>
      <c r="I62" s="87" t="e">
        <f>#REF!</f>
        <v>#REF!</v>
      </c>
      <c r="J62" s="87" t="e">
        <f>#REF!</f>
        <v>#REF!</v>
      </c>
      <c r="K62" s="20" t="e">
        <f t="shared" si="1"/>
        <v>#REF!</v>
      </c>
      <c r="L62" s="20" t="e">
        <f>#REF!</f>
        <v>#REF!</v>
      </c>
      <c r="M62" s="20" t="e">
        <f>#REF!</f>
        <v>#REF!</v>
      </c>
      <c r="N62" s="20"/>
      <c r="O62" s="24" t="e">
        <f>#REF!</f>
        <v>#REF!</v>
      </c>
      <c r="P62" s="24" t="e">
        <f t="shared" si="4"/>
        <v>#REF!</v>
      </c>
      <c r="Q62" s="24"/>
      <c r="R62" s="24"/>
      <c r="S62" s="24"/>
    </row>
    <row r="63" spans="1:23" ht="15" customHeight="1" x14ac:dyDescent="0.25">
      <c r="A63" s="85" t="e">
        <f>#REF!</f>
        <v>#REF!</v>
      </c>
      <c r="B63" s="253" t="e">
        <f>#REF!</f>
        <v>#REF!</v>
      </c>
      <c r="C63" s="85" t="e">
        <f>#REF!</f>
        <v>#REF!</v>
      </c>
      <c r="D63" s="254" t="e">
        <f>#REF!</f>
        <v>#REF!</v>
      </c>
      <c r="E63" s="254" t="e">
        <f>#REF!</f>
        <v>#REF!</v>
      </c>
      <c r="F63" s="86"/>
      <c r="G63" s="87" t="e">
        <f t="shared" si="3"/>
        <v>#REF!</v>
      </c>
      <c r="H63" s="87" t="e">
        <f>#REF!</f>
        <v>#REF!</v>
      </c>
      <c r="I63" s="87" t="e">
        <f>#REF!</f>
        <v>#REF!</v>
      </c>
      <c r="J63" s="87" t="e">
        <f>#REF!</f>
        <v>#REF!</v>
      </c>
      <c r="K63" s="20" t="e">
        <f t="shared" si="1"/>
        <v>#REF!</v>
      </c>
      <c r="L63" s="20" t="e">
        <f>#REF!</f>
        <v>#REF!</v>
      </c>
      <c r="M63" s="20" t="e">
        <f>#REF!</f>
        <v>#REF!</v>
      </c>
      <c r="N63" s="20"/>
      <c r="O63" s="24" t="e">
        <f>#REF!</f>
        <v>#REF!</v>
      </c>
      <c r="P63" s="24" t="e">
        <f t="shared" si="4"/>
        <v>#REF!</v>
      </c>
      <c r="Q63" s="24"/>
      <c r="R63" s="24"/>
      <c r="S63" s="24"/>
    </row>
    <row r="64" spans="1:23" ht="15" customHeight="1" x14ac:dyDescent="0.25">
      <c r="A64" s="85" t="e">
        <f>#REF!</f>
        <v>#REF!</v>
      </c>
      <c r="B64" s="253" t="e">
        <f>#REF!</f>
        <v>#REF!</v>
      </c>
      <c r="C64" s="85" t="e">
        <f>#REF!</f>
        <v>#REF!</v>
      </c>
      <c r="D64" s="254" t="e">
        <f>#REF!</f>
        <v>#REF!</v>
      </c>
      <c r="E64" s="254" t="e">
        <f>#REF!</f>
        <v>#REF!</v>
      </c>
      <c r="F64" s="86"/>
      <c r="G64" s="87" t="e">
        <f t="shared" si="3"/>
        <v>#REF!</v>
      </c>
      <c r="H64" s="87" t="e">
        <f>#REF!</f>
        <v>#REF!</v>
      </c>
      <c r="I64" s="87" t="e">
        <f>#REF!</f>
        <v>#REF!</v>
      </c>
      <c r="J64" s="87" t="e">
        <f>#REF!</f>
        <v>#REF!</v>
      </c>
      <c r="K64" s="20" t="e">
        <f t="shared" si="1"/>
        <v>#REF!</v>
      </c>
      <c r="L64" s="20" t="e">
        <f>#REF!</f>
        <v>#REF!</v>
      </c>
      <c r="M64" s="20" t="e">
        <f>#REF!</f>
        <v>#REF!</v>
      </c>
      <c r="N64" s="20"/>
      <c r="O64" s="24" t="e">
        <f>#REF!</f>
        <v>#REF!</v>
      </c>
      <c r="P64" s="24" t="e">
        <f t="shared" si="4"/>
        <v>#REF!</v>
      </c>
      <c r="Q64" s="24"/>
      <c r="R64" s="24"/>
      <c r="S64" s="24"/>
    </row>
    <row r="65" spans="1:19" ht="15" customHeight="1" x14ac:dyDescent="0.25">
      <c r="A65" s="85" t="e">
        <f>#REF!</f>
        <v>#REF!</v>
      </c>
      <c r="B65" s="253" t="e">
        <f>#REF!</f>
        <v>#REF!</v>
      </c>
      <c r="C65" s="85" t="e">
        <f>#REF!</f>
        <v>#REF!</v>
      </c>
      <c r="D65" s="254" t="e">
        <f>#REF!</f>
        <v>#REF!</v>
      </c>
      <c r="E65" s="254" t="e">
        <f>#REF!</f>
        <v>#REF!</v>
      </c>
      <c r="F65" s="86"/>
      <c r="G65" s="256" t="e">
        <f t="shared" si="3"/>
        <v>#REF!</v>
      </c>
      <c r="H65" s="87" t="e">
        <f>#REF!</f>
        <v>#REF!</v>
      </c>
      <c r="I65" s="87" t="e">
        <f>#REF!</f>
        <v>#REF!</v>
      </c>
      <c r="J65" s="87" t="e">
        <f>#REF!</f>
        <v>#REF!</v>
      </c>
      <c r="K65" s="20" t="e">
        <f t="shared" si="1"/>
        <v>#REF!</v>
      </c>
      <c r="L65" s="20" t="e">
        <f>#REF!</f>
        <v>#REF!</v>
      </c>
      <c r="M65" s="20" t="e">
        <f>#REF!</f>
        <v>#REF!</v>
      </c>
      <c r="N65" s="20"/>
      <c r="O65" s="24" t="e">
        <f>#REF!</f>
        <v>#REF!</v>
      </c>
      <c r="P65" s="24" t="e">
        <f t="shared" si="4"/>
        <v>#REF!</v>
      </c>
      <c r="Q65" s="24"/>
      <c r="R65" s="24"/>
      <c r="S65" s="24"/>
    </row>
    <row r="66" spans="1:19" x14ac:dyDescent="0.25">
      <c r="A66" s="85" t="e">
        <f>#REF!</f>
        <v>#REF!</v>
      </c>
      <c r="B66" s="253" t="e">
        <f>#REF!</f>
        <v>#REF!</v>
      </c>
      <c r="C66" s="85" t="e">
        <f>#REF!</f>
        <v>#REF!</v>
      </c>
      <c r="D66" s="254" t="e">
        <f>#REF!</f>
        <v>#REF!</v>
      </c>
      <c r="E66" s="254" t="e">
        <f>#REF!</f>
        <v>#REF!</v>
      </c>
      <c r="F66" s="86"/>
      <c r="G66" s="256" t="e">
        <f t="shared" si="3"/>
        <v>#REF!</v>
      </c>
      <c r="H66" s="87" t="e">
        <f>#REF!</f>
        <v>#REF!</v>
      </c>
      <c r="I66" s="87" t="e">
        <f>#REF!</f>
        <v>#REF!</v>
      </c>
      <c r="J66" s="87" t="e">
        <f>#REF!</f>
        <v>#REF!</v>
      </c>
      <c r="K66" s="20" t="e">
        <f t="shared" si="1"/>
        <v>#REF!</v>
      </c>
      <c r="L66" s="20" t="e">
        <f>#REF!</f>
        <v>#REF!</v>
      </c>
      <c r="M66" s="20" t="e">
        <f>#REF!</f>
        <v>#REF!</v>
      </c>
      <c r="N66" s="20"/>
      <c r="O66" s="24" t="e">
        <f>#REF!</f>
        <v>#REF!</v>
      </c>
      <c r="P66" s="24" t="e">
        <f t="shared" si="4"/>
        <v>#REF!</v>
      </c>
      <c r="Q66" s="24"/>
      <c r="R66" s="24"/>
      <c r="S66" s="24"/>
    </row>
    <row r="67" spans="1:19" ht="15" customHeight="1" x14ac:dyDescent="0.25">
      <c r="A67" s="85" t="e">
        <f>#REF!</f>
        <v>#REF!</v>
      </c>
      <c r="B67" s="253" t="e">
        <f>#REF!</f>
        <v>#REF!</v>
      </c>
      <c r="C67" s="85" t="e">
        <f>#REF!</f>
        <v>#REF!</v>
      </c>
      <c r="D67" s="254" t="e">
        <f>#REF!</f>
        <v>#REF!</v>
      </c>
      <c r="E67" s="254" t="e">
        <f>#REF!</f>
        <v>#REF!</v>
      </c>
      <c r="F67" s="86"/>
      <c r="G67" s="256" t="e">
        <f t="shared" si="3"/>
        <v>#REF!</v>
      </c>
      <c r="H67" s="87" t="e">
        <f>#REF!</f>
        <v>#REF!</v>
      </c>
      <c r="I67" s="87" t="e">
        <f>#REF!</f>
        <v>#REF!</v>
      </c>
      <c r="J67" s="87" t="e">
        <f>#REF!</f>
        <v>#REF!</v>
      </c>
      <c r="K67" s="20" t="e">
        <f>H67+I67+J67</f>
        <v>#REF!</v>
      </c>
      <c r="L67" s="20" t="e">
        <f>SUM(L62:L66)</f>
        <v>#REF!</v>
      </c>
      <c r="M67" s="20" t="e">
        <f>SUM(M62:M66)</f>
        <v>#REF!</v>
      </c>
      <c r="N67" s="20"/>
      <c r="O67" s="24" t="e">
        <f>#REF!</f>
        <v>#REF!</v>
      </c>
      <c r="P67" s="24" t="e">
        <f t="shared" si="4"/>
        <v>#REF!</v>
      </c>
      <c r="Q67" s="24"/>
      <c r="R67" s="24"/>
      <c r="S67" s="24"/>
    </row>
    <row r="68" spans="1:19" x14ac:dyDescent="0.25">
      <c r="A68" s="85"/>
      <c r="B68" s="88" t="e">
        <f>#REF!</f>
        <v>#REF!</v>
      </c>
      <c r="C68" s="85"/>
      <c r="D68" s="254" t="e">
        <f>SUM(D53:D67)</f>
        <v>#REF!</v>
      </c>
      <c r="E68" s="254" t="e">
        <f>SUM(E53:E67)</f>
        <v>#REF!</v>
      </c>
      <c r="F68" s="86"/>
      <c r="G68" s="255" t="e">
        <f>SUM(G53:G67)</f>
        <v>#REF!</v>
      </c>
      <c r="H68" s="28"/>
      <c r="I68" s="28"/>
      <c r="J68" s="28"/>
      <c r="K68" s="255" t="e">
        <f>SUM(K53:K67)</f>
        <v>#REF!</v>
      </c>
      <c r="L68" s="213"/>
      <c r="M68" s="213"/>
      <c r="N68" s="213"/>
      <c r="O68" s="255" t="e">
        <f>SUM(O53:O67)</f>
        <v>#REF!</v>
      </c>
      <c r="P68" s="255" t="e">
        <f>SUM(P53:P67)</f>
        <v>#REF!</v>
      </c>
      <c r="Q68" s="24"/>
      <c r="R68" s="24"/>
      <c r="S68" s="24"/>
    </row>
    <row r="69" spans="1:19" x14ac:dyDescent="0.25">
      <c r="A69" s="85" t="e">
        <f>#REF!</f>
        <v>#REF!</v>
      </c>
      <c r="B69" s="252" t="e">
        <f>#REF!</f>
        <v>#REF!</v>
      </c>
      <c r="C69" s="85" t="e">
        <f>#REF!</f>
        <v>#REF!</v>
      </c>
      <c r="D69" s="254" t="e">
        <f>#REF!</f>
        <v>#REF!</v>
      </c>
      <c r="E69" s="254" t="e">
        <f>#REF!</f>
        <v>#REF!</v>
      </c>
      <c r="F69" s="86"/>
      <c r="G69" s="255" t="e">
        <f>#REF!</f>
        <v>#REF!</v>
      </c>
      <c r="H69" s="28"/>
      <c r="I69" s="28"/>
      <c r="J69" s="28"/>
      <c r="K69" s="213"/>
      <c r="L69" s="213"/>
      <c r="M69" s="213"/>
      <c r="N69" s="213"/>
      <c r="O69" s="28"/>
      <c r="P69" s="28"/>
      <c r="Q69" s="28"/>
      <c r="R69" s="28"/>
      <c r="S69" s="28"/>
    </row>
    <row r="70" spans="1:19" x14ac:dyDescent="0.25">
      <c r="A70" s="85" t="e">
        <f>#REF!</f>
        <v>#REF!</v>
      </c>
      <c r="B70" s="252" t="e">
        <f>#REF!</f>
        <v>#REF!</v>
      </c>
      <c r="C70" s="85" t="e">
        <f>#REF!</f>
        <v>#REF!</v>
      </c>
      <c r="D70" s="254" t="e">
        <f>#REF!</f>
        <v>#REF!</v>
      </c>
      <c r="E70" s="254" t="e">
        <f>#REF!</f>
        <v>#REF!</v>
      </c>
      <c r="F70" s="86"/>
      <c r="G70" s="255" t="e">
        <f>#REF!</f>
        <v>#REF!</v>
      </c>
      <c r="H70" s="28"/>
      <c r="I70" s="28"/>
      <c r="J70" s="28"/>
      <c r="K70" s="213"/>
      <c r="L70" s="20" t="e">
        <f>L60+L67</f>
        <v>#REF!</v>
      </c>
      <c r="M70" s="20" t="e">
        <f>M60+M67</f>
        <v>#REF!</v>
      </c>
      <c r="N70" s="20"/>
      <c r="O70" s="20"/>
      <c r="P70" s="24"/>
      <c r="Q70" s="24"/>
      <c r="R70" s="24"/>
      <c r="S70" s="24"/>
    </row>
    <row r="71" spans="1:19" x14ac:dyDescent="0.25">
      <c r="A71" s="85"/>
      <c r="B71" s="252" t="e">
        <f>#REF!</f>
        <v>#REF!</v>
      </c>
      <c r="C71" s="28"/>
      <c r="D71" s="254" t="e">
        <f>D51+D68+D69+D70</f>
        <v>#REF!</v>
      </c>
      <c r="E71" s="254" t="e">
        <f>E51+E68+E69+E70</f>
        <v>#REF!</v>
      </c>
      <c r="F71" s="28"/>
      <c r="G71" s="255" t="e">
        <f>G51+G68+G69+G70</f>
        <v>#REF!</v>
      </c>
      <c r="H71" s="28"/>
      <c r="I71" s="28"/>
      <c r="J71" s="28"/>
      <c r="K71" s="20">
        <v>0</v>
      </c>
      <c r="L71" s="213"/>
      <c r="M71" s="213"/>
      <c r="N71" s="213"/>
      <c r="O71" s="255" t="e">
        <f>O51+O68+O69+O70</f>
        <v>#REF!</v>
      </c>
      <c r="P71" s="255" t="e">
        <f>P51+P68+P69+P70</f>
        <v>#REF!</v>
      </c>
      <c r="Q71" s="28"/>
      <c r="R71" s="28"/>
      <c r="S71" s="28"/>
    </row>
    <row r="72" spans="1:19" x14ac:dyDescent="0.25">
      <c r="A72" s="251"/>
      <c r="B72" s="251"/>
      <c r="P72"/>
      <c r="Q72"/>
    </row>
    <row r="73" spans="1:19" x14ac:dyDescent="0.25">
      <c r="A73" s="251"/>
      <c r="B73" s="251"/>
      <c r="P73"/>
      <c r="Q73"/>
    </row>
    <row r="74" spans="1:19" x14ac:dyDescent="0.25">
      <c r="A74" s="251"/>
      <c r="B74" s="251"/>
      <c r="P74"/>
      <c r="Q74"/>
    </row>
    <row r="75" spans="1:19" ht="16.5" x14ac:dyDescent="0.3">
      <c r="A75" s="251"/>
      <c r="B75" s="251"/>
      <c r="O75" s="107" t="s">
        <v>136</v>
      </c>
      <c r="P75"/>
      <c r="Q75"/>
    </row>
    <row r="76" spans="1:19" x14ac:dyDescent="0.25">
      <c r="A76" s="251"/>
      <c r="B76" s="251"/>
    </row>
    <row r="77" spans="1:19" x14ac:dyDescent="0.25">
      <c r="A77" s="251"/>
      <c r="B77" s="251"/>
    </row>
    <row r="78" spans="1:19" x14ac:dyDescent="0.25">
      <c r="A78" s="251"/>
      <c r="B78" s="251"/>
    </row>
    <row r="79" spans="1:19" x14ac:dyDescent="0.25">
      <c r="A79" s="251"/>
      <c r="B79" s="251"/>
    </row>
    <row r="80" spans="1:19" x14ac:dyDescent="0.25">
      <c r="A80" s="251"/>
      <c r="B80" s="251"/>
    </row>
    <row r="81" spans="1:2" x14ac:dyDescent="0.25">
      <c r="A81" s="251"/>
      <c r="B81" s="251"/>
    </row>
  </sheetData>
  <mergeCells count="23">
    <mergeCell ref="A1:S1"/>
    <mergeCell ref="A2:S2"/>
    <mergeCell ref="A3:S3"/>
    <mergeCell ref="S5:S7"/>
    <mergeCell ref="D6:D7"/>
    <mergeCell ref="E6:E7"/>
    <mergeCell ref="P5:P7"/>
    <mergeCell ref="C6:C7"/>
    <mergeCell ref="H5:H7"/>
    <mergeCell ref="I5:I7"/>
    <mergeCell ref="J5:J7"/>
    <mergeCell ref="L6:L7"/>
    <mergeCell ref="O5:O7"/>
    <mergeCell ref="K5:K7"/>
    <mergeCell ref="A5:A7"/>
    <mergeCell ref="B5:B7"/>
    <mergeCell ref="G5:G7"/>
    <mergeCell ref="Q5:Q7"/>
    <mergeCell ref="R5:R7"/>
    <mergeCell ref="F6:F7"/>
    <mergeCell ref="M6:M7"/>
    <mergeCell ref="N6:N7"/>
    <mergeCell ref="C5:F5"/>
  </mergeCells>
  <printOptions horizontalCentered="1"/>
  <pageMargins left="0" right="0.2" top="0.5" bottom="0" header="0.3" footer="0"/>
  <pageSetup paperSize="9" scale="60" orientation="portrait" r:id="rId1"/>
  <rowBreaks count="1" manualBreakCount="1">
    <brk id="4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8"/>
  <sheetViews>
    <sheetView view="pageBreakPreview" zoomScaleNormal="100" zoomScaleSheetLayoutView="100" workbookViewId="0">
      <selection activeCell="Q21" sqref="Q21"/>
    </sheetView>
  </sheetViews>
  <sheetFormatPr defaultRowHeight="15" x14ac:dyDescent="0.25"/>
  <cols>
    <col min="1" max="1" width="4.28515625" customWidth="1"/>
    <col min="2" max="2" width="41.28515625" customWidth="1"/>
    <col min="3" max="3" width="11" customWidth="1"/>
    <col min="4" max="4" width="11.140625" customWidth="1"/>
    <col min="5" max="5" width="9.42578125" customWidth="1"/>
    <col min="6" max="6" width="6.7109375" customWidth="1"/>
    <col min="7" max="7" width="10.42578125" customWidth="1"/>
    <col min="8" max="8" width="7.140625" customWidth="1"/>
    <col min="9" max="9" width="10.28515625" customWidth="1"/>
    <col min="10" max="10" width="7" customWidth="1"/>
    <col min="11" max="11" width="11.140625" customWidth="1"/>
    <col min="12" max="12" width="9.28515625" customWidth="1"/>
    <col min="13" max="14" width="9.140625" customWidth="1"/>
    <col min="15" max="15" width="18.5703125" customWidth="1"/>
  </cols>
  <sheetData>
    <row r="1" spans="1:14" ht="15.75" x14ac:dyDescent="0.3">
      <c r="A1" s="92" t="s">
        <v>117</v>
      </c>
      <c r="B1" s="106"/>
      <c r="C1" s="92"/>
      <c r="D1" s="106"/>
      <c r="E1" s="106"/>
      <c r="F1" s="106"/>
      <c r="G1" s="106"/>
      <c r="H1" s="106"/>
      <c r="I1" s="106"/>
      <c r="J1" s="106"/>
      <c r="K1" s="106"/>
      <c r="L1" s="106"/>
    </row>
    <row r="2" spans="1:14" ht="15.75" x14ac:dyDescent="0.3">
      <c r="A2" s="92" t="s">
        <v>138</v>
      </c>
      <c r="B2" s="90"/>
      <c r="C2" s="90"/>
      <c r="D2" s="90"/>
      <c r="E2" s="90"/>
      <c r="F2" s="90"/>
    </row>
    <row r="3" spans="1:14" ht="15.75" x14ac:dyDescent="0.3">
      <c r="A3" s="92" t="e">
        <f>'২০২৩-২৪ কোড ভিত্তিক'!A3:S3</f>
        <v>#REF!</v>
      </c>
      <c r="B3" s="92"/>
      <c r="C3" s="92"/>
      <c r="D3" s="92"/>
      <c r="E3" s="92"/>
      <c r="F3" s="92"/>
      <c r="G3" s="90"/>
      <c r="H3" s="90"/>
      <c r="I3" s="90"/>
      <c r="J3" s="90"/>
      <c r="K3" s="90"/>
      <c r="L3" s="90"/>
    </row>
    <row r="4" spans="1:14" ht="9" customHeight="1" x14ac:dyDescent="0.25">
      <c r="G4" s="92"/>
      <c r="H4" s="92"/>
      <c r="I4" s="92"/>
      <c r="J4" s="91"/>
      <c r="K4" s="91"/>
      <c r="L4" s="91"/>
    </row>
    <row r="5" spans="1:14" ht="28.5" customHeight="1" x14ac:dyDescent="0.25">
      <c r="A5" s="6" t="s">
        <v>24</v>
      </c>
      <c r="B5" s="89" t="s">
        <v>112</v>
      </c>
      <c r="C5" s="451" t="s">
        <v>284</v>
      </c>
      <c r="D5" s="451"/>
      <c r="E5" s="451"/>
      <c r="F5" s="451"/>
      <c r="G5" s="449" t="s">
        <v>1</v>
      </c>
      <c r="H5" s="450" t="s">
        <v>303</v>
      </c>
      <c r="I5" s="450"/>
      <c r="J5" s="443" t="s">
        <v>304</v>
      </c>
      <c r="K5" s="443"/>
      <c r="L5" s="443"/>
    </row>
    <row r="6" spans="1:14" ht="15.75" customHeight="1" x14ac:dyDescent="0.25">
      <c r="A6" s="6"/>
      <c r="B6" s="89"/>
      <c r="C6" s="448" t="s">
        <v>113</v>
      </c>
      <c r="D6" s="448" t="s">
        <v>109</v>
      </c>
      <c r="E6" s="448" t="s">
        <v>224</v>
      </c>
      <c r="F6" s="448" t="s">
        <v>114</v>
      </c>
      <c r="G6" s="449"/>
      <c r="H6" s="448" t="s">
        <v>123</v>
      </c>
      <c r="I6" s="448" t="s">
        <v>124</v>
      </c>
      <c r="J6" s="449" t="s">
        <v>50</v>
      </c>
      <c r="K6" s="449" t="s">
        <v>26</v>
      </c>
      <c r="L6" s="449"/>
    </row>
    <row r="7" spans="1:14" ht="15.75" x14ac:dyDescent="0.25">
      <c r="A7" s="6"/>
      <c r="B7" s="89"/>
      <c r="C7" s="448"/>
      <c r="D7" s="448"/>
      <c r="E7" s="448"/>
      <c r="F7" s="448"/>
      <c r="G7" s="449"/>
      <c r="H7" s="448"/>
      <c r="I7" s="448"/>
      <c r="J7" s="449"/>
      <c r="K7" s="212" t="s">
        <v>0</v>
      </c>
      <c r="L7" s="212" t="s">
        <v>27</v>
      </c>
    </row>
    <row r="8" spans="1:14" ht="15.75" x14ac:dyDescent="0.25">
      <c r="A8" s="62">
        <v>1</v>
      </c>
      <c r="B8" s="62">
        <v>2</v>
      </c>
      <c r="C8" s="62">
        <v>3</v>
      </c>
      <c r="D8" s="62">
        <v>4</v>
      </c>
      <c r="E8" s="62"/>
      <c r="F8" s="62"/>
      <c r="G8" s="212">
        <v>7</v>
      </c>
      <c r="H8" s="62">
        <v>8</v>
      </c>
      <c r="I8" s="62">
        <v>9</v>
      </c>
      <c r="J8" s="212">
        <v>10</v>
      </c>
      <c r="K8" s="212">
        <v>11</v>
      </c>
      <c r="L8" s="212">
        <v>12</v>
      </c>
    </row>
    <row r="9" spans="1:14" ht="12" customHeight="1" x14ac:dyDescent="0.3">
      <c r="A9" s="4" t="s">
        <v>28</v>
      </c>
      <c r="B9" s="4" t="s">
        <v>51</v>
      </c>
      <c r="C9" s="4"/>
      <c r="D9" s="4"/>
      <c r="E9" s="4"/>
      <c r="F9" s="4"/>
      <c r="G9" s="6"/>
      <c r="H9" s="4"/>
      <c r="I9" s="4"/>
      <c r="J9" s="6"/>
      <c r="K9" s="5"/>
      <c r="L9" s="6"/>
      <c r="N9" s="30"/>
    </row>
    <row r="10" spans="1:14" ht="12" customHeight="1" x14ac:dyDescent="0.3">
      <c r="A10" s="85">
        <v>1</v>
      </c>
      <c r="B10" s="89" t="e">
        <f>#REF!</f>
        <v>#REF!</v>
      </c>
      <c r="C10" s="250" t="e">
        <f>#REF!</f>
        <v>#REF!</v>
      </c>
      <c r="D10" s="249" t="e">
        <f>#REF!</f>
        <v>#REF!</v>
      </c>
      <c r="E10" s="249" t="e">
        <f>#REF!</f>
        <v>#REF!</v>
      </c>
      <c r="F10" s="86"/>
      <c r="G10" s="18" t="e">
        <f>D10+E10</f>
        <v>#REF!</v>
      </c>
      <c r="H10" s="62"/>
      <c r="I10" s="23" t="e">
        <f>#REF!</f>
        <v>#REF!</v>
      </c>
      <c r="J10" s="6"/>
      <c r="K10" s="18" t="e">
        <f>#REF!</f>
        <v>#REF!</v>
      </c>
      <c r="L10" s="18" t="e">
        <f>#REF!</f>
        <v>#REF!</v>
      </c>
      <c r="M10" s="17"/>
      <c r="N10" s="30"/>
    </row>
    <row r="11" spans="1:14" ht="12" customHeight="1" x14ac:dyDescent="0.3">
      <c r="A11" s="85">
        <v>2</v>
      </c>
      <c r="B11" s="89" t="e">
        <f>#REF!</f>
        <v>#REF!</v>
      </c>
      <c r="C11" s="250" t="e">
        <f>#REF!</f>
        <v>#REF!</v>
      </c>
      <c r="D11" s="249" t="e">
        <f>#REF!</f>
        <v>#REF!</v>
      </c>
      <c r="E11" s="249" t="e">
        <f>#REF!</f>
        <v>#REF!</v>
      </c>
      <c r="F11" s="86"/>
      <c r="G11" s="18" t="e">
        <f t="shared" ref="G11:G50" si="0">D11+E11</f>
        <v>#REF!</v>
      </c>
      <c r="H11" s="62" t="s">
        <v>54</v>
      </c>
      <c r="I11" s="23" t="e">
        <f>#REF!</f>
        <v>#REF!</v>
      </c>
      <c r="J11" s="6"/>
      <c r="K11" s="18" t="e">
        <f>#REF!</f>
        <v>#REF!</v>
      </c>
      <c r="L11" s="18" t="e">
        <f>#REF!</f>
        <v>#REF!</v>
      </c>
      <c r="M11" s="17"/>
      <c r="N11" s="30"/>
    </row>
    <row r="12" spans="1:14" ht="12" customHeight="1" x14ac:dyDescent="0.3">
      <c r="A12" s="85">
        <v>3</v>
      </c>
      <c r="B12" s="89" t="e">
        <f>#REF!</f>
        <v>#REF!</v>
      </c>
      <c r="C12" s="250" t="e">
        <f>#REF!</f>
        <v>#REF!</v>
      </c>
      <c r="D12" s="249" t="e">
        <f>#REF!</f>
        <v>#REF!</v>
      </c>
      <c r="E12" s="249" t="e">
        <f>#REF!</f>
        <v>#REF!</v>
      </c>
      <c r="F12" s="86"/>
      <c r="G12" s="18" t="e">
        <f t="shared" si="0"/>
        <v>#REF!</v>
      </c>
      <c r="H12" s="62"/>
      <c r="I12" s="23" t="e">
        <f>#REF!</f>
        <v>#REF!</v>
      </c>
      <c r="J12" s="6"/>
      <c r="K12" s="18" t="e">
        <f>#REF!</f>
        <v>#REF!</v>
      </c>
      <c r="L12" s="18" t="e">
        <f>#REF!</f>
        <v>#REF!</v>
      </c>
      <c r="M12" s="17"/>
      <c r="N12" s="30"/>
    </row>
    <row r="13" spans="1:14" ht="12" customHeight="1" x14ac:dyDescent="0.3">
      <c r="A13" s="85">
        <v>4</v>
      </c>
      <c r="B13" s="89" t="e">
        <f>#REF!</f>
        <v>#REF!</v>
      </c>
      <c r="C13" s="250" t="e">
        <f>#REF!</f>
        <v>#REF!</v>
      </c>
      <c r="D13" s="249" t="e">
        <f>#REF!</f>
        <v>#REF!</v>
      </c>
      <c r="E13" s="249" t="e">
        <f>#REF!</f>
        <v>#REF!</v>
      </c>
      <c r="F13" s="86"/>
      <c r="G13" s="18" t="e">
        <f t="shared" si="0"/>
        <v>#REF!</v>
      </c>
      <c r="H13" s="62"/>
      <c r="I13" s="23" t="e">
        <f>#REF!</f>
        <v>#REF!</v>
      </c>
      <c r="J13" s="6"/>
      <c r="K13" s="18" t="e">
        <f>#REF!</f>
        <v>#REF!</v>
      </c>
      <c r="L13" s="18" t="e">
        <f>#REF!</f>
        <v>#REF!</v>
      </c>
      <c r="M13" s="17"/>
      <c r="N13" s="30"/>
    </row>
    <row r="14" spans="1:14" ht="12" customHeight="1" x14ac:dyDescent="0.3">
      <c r="A14" s="85">
        <v>5</v>
      </c>
      <c r="B14" s="89" t="e">
        <f>#REF!</f>
        <v>#REF!</v>
      </c>
      <c r="C14" s="250" t="e">
        <f>#REF!</f>
        <v>#REF!</v>
      </c>
      <c r="D14" s="249" t="e">
        <f>#REF!</f>
        <v>#REF!</v>
      </c>
      <c r="E14" s="249" t="e">
        <f>#REF!</f>
        <v>#REF!</v>
      </c>
      <c r="F14" s="86"/>
      <c r="G14" s="18" t="e">
        <f t="shared" si="0"/>
        <v>#REF!</v>
      </c>
      <c r="H14" s="62"/>
      <c r="I14" s="23" t="e">
        <f>#REF!</f>
        <v>#REF!</v>
      </c>
      <c r="J14" s="6"/>
      <c r="K14" s="18" t="e">
        <f>#REF!</f>
        <v>#REF!</v>
      </c>
      <c r="L14" s="18" t="e">
        <f>#REF!</f>
        <v>#REF!</v>
      </c>
      <c r="M14" s="17"/>
      <c r="N14" s="30"/>
    </row>
    <row r="15" spans="1:14" ht="12" customHeight="1" x14ac:dyDescent="0.3">
      <c r="A15" s="85">
        <v>6</v>
      </c>
      <c r="B15" s="89" t="e">
        <f>#REF!</f>
        <v>#REF!</v>
      </c>
      <c r="C15" s="250" t="e">
        <f>#REF!</f>
        <v>#REF!</v>
      </c>
      <c r="D15" s="249" t="e">
        <f>#REF!</f>
        <v>#REF!</v>
      </c>
      <c r="E15" s="249" t="e">
        <f>#REF!</f>
        <v>#REF!</v>
      </c>
      <c r="F15" s="86"/>
      <c r="G15" s="18" t="e">
        <f t="shared" si="0"/>
        <v>#REF!</v>
      </c>
      <c r="H15" s="62"/>
      <c r="I15" s="23" t="e">
        <f>#REF!</f>
        <v>#REF!</v>
      </c>
      <c r="J15" s="6"/>
      <c r="K15" s="18" t="e">
        <f>#REF!</f>
        <v>#REF!</v>
      </c>
      <c r="L15" s="18" t="e">
        <f>#REF!</f>
        <v>#REF!</v>
      </c>
      <c r="M15" s="17"/>
      <c r="N15" s="30"/>
    </row>
    <row r="16" spans="1:14" ht="12" customHeight="1" x14ac:dyDescent="0.3">
      <c r="A16" s="85">
        <v>7</v>
      </c>
      <c r="B16" s="89" t="e">
        <f>#REF!</f>
        <v>#REF!</v>
      </c>
      <c r="C16" s="250" t="e">
        <f>#REF!</f>
        <v>#REF!</v>
      </c>
      <c r="D16" s="249" t="e">
        <f>#REF!</f>
        <v>#REF!</v>
      </c>
      <c r="E16" s="249" t="e">
        <f>#REF!</f>
        <v>#REF!</v>
      </c>
      <c r="F16" s="86"/>
      <c r="G16" s="18" t="e">
        <f t="shared" si="0"/>
        <v>#REF!</v>
      </c>
      <c r="H16" s="62"/>
      <c r="I16" s="23" t="e">
        <f>#REF!</f>
        <v>#REF!</v>
      </c>
      <c r="J16" s="6"/>
      <c r="K16" s="18" t="e">
        <f>#REF!</f>
        <v>#REF!</v>
      </c>
      <c r="L16" s="18" t="e">
        <f>#REF!</f>
        <v>#REF!</v>
      </c>
      <c r="M16" s="17"/>
      <c r="N16" s="30"/>
    </row>
    <row r="17" spans="1:14" ht="12" customHeight="1" x14ac:dyDescent="0.3">
      <c r="A17" s="85">
        <v>8</v>
      </c>
      <c r="B17" s="89" t="e">
        <f>#REF!</f>
        <v>#REF!</v>
      </c>
      <c r="C17" s="250" t="e">
        <f>#REF!</f>
        <v>#REF!</v>
      </c>
      <c r="D17" s="249" t="e">
        <f>#REF!</f>
        <v>#REF!</v>
      </c>
      <c r="E17" s="249" t="e">
        <f>#REF!</f>
        <v>#REF!</v>
      </c>
      <c r="F17" s="86"/>
      <c r="G17" s="18" t="e">
        <f t="shared" si="0"/>
        <v>#REF!</v>
      </c>
      <c r="H17" s="62"/>
      <c r="I17" s="23" t="e">
        <f>#REF!</f>
        <v>#REF!</v>
      </c>
      <c r="J17" s="6"/>
      <c r="K17" s="18" t="e">
        <f>#REF!</f>
        <v>#REF!</v>
      </c>
      <c r="L17" s="18" t="e">
        <f>#REF!</f>
        <v>#REF!</v>
      </c>
      <c r="M17" s="17"/>
      <c r="N17" s="30"/>
    </row>
    <row r="18" spans="1:14" ht="12" customHeight="1" x14ac:dyDescent="0.3">
      <c r="A18" s="85">
        <v>9</v>
      </c>
      <c r="B18" s="89" t="e">
        <f>#REF!</f>
        <v>#REF!</v>
      </c>
      <c r="C18" s="250" t="e">
        <f>#REF!</f>
        <v>#REF!</v>
      </c>
      <c r="D18" s="249" t="e">
        <f>#REF!</f>
        <v>#REF!</v>
      </c>
      <c r="E18" s="249" t="e">
        <f>#REF!</f>
        <v>#REF!</v>
      </c>
      <c r="F18" s="86"/>
      <c r="G18" s="18" t="e">
        <f t="shared" si="0"/>
        <v>#REF!</v>
      </c>
      <c r="H18" s="62"/>
      <c r="I18" s="23" t="e">
        <f>#REF!</f>
        <v>#REF!</v>
      </c>
      <c r="J18" s="6"/>
      <c r="K18" s="18" t="e">
        <f>#REF!</f>
        <v>#REF!</v>
      </c>
      <c r="L18" s="18" t="e">
        <f>#REF!</f>
        <v>#REF!</v>
      </c>
      <c r="M18" s="17"/>
      <c r="N18" s="30"/>
    </row>
    <row r="19" spans="1:14" ht="12" customHeight="1" x14ac:dyDescent="0.3">
      <c r="A19" s="85">
        <v>10</v>
      </c>
      <c r="B19" s="89" t="e">
        <f>#REF!</f>
        <v>#REF!</v>
      </c>
      <c r="C19" s="250" t="e">
        <f>#REF!</f>
        <v>#REF!</v>
      </c>
      <c r="D19" s="249" t="e">
        <f>#REF!</f>
        <v>#REF!</v>
      </c>
      <c r="E19" s="249" t="e">
        <f>#REF!</f>
        <v>#REF!</v>
      </c>
      <c r="F19" s="86"/>
      <c r="G19" s="18" t="e">
        <f t="shared" si="0"/>
        <v>#REF!</v>
      </c>
      <c r="H19" s="62"/>
      <c r="I19" s="23" t="e">
        <f>#REF!</f>
        <v>#REF!</v>
      </c>
      <c r="J19" s="6"/>
      <c r="K19" s="18" t="e">
        <f>#REF!</f>
        <v>#REF!</v>
      </c>
      <c r="L19" s="18" t="e">
        <f>#REF!</f>
        <v>#REF!</v>
      </c>
      <c r="M19" s="17"/>
      <c r="N19" s="30"/>
    </row>
    <row r="20" spans="1:14" ht="12" customHeight="1" x14ac:dyDescent="0.3">
      <c r="A20" s="85">
        <v>11</v>
      </c>
      <c r="B20" s="89" t="e">
        <f>#REF!</f>
        <v>#REF!</v>
      </c>
      <c r="C20" s="250" t="e">
        <f>#REF!</f>
        <v>#REF!</v>
      </c>
      <c r="D20" s="249" t="e">
        <f>#REF!</f>
        <v>#REF!</v>
      </c>
      <c r="E20" s="249" t="e">
        <f>#REF!</f>
        <v>#REF!</v>
      </c>
      <c r="F20" s="86"/>
      <c r="G20" s="18" t="e">
        <f t="shared" si="0"/>
        <v>#REF!</v>
      </c>
      <c r="H20" s="62"/>
      <c r="I20" s="23" t="e">
        <f>#REF!</f>
        <v>#REF!</v>
      </c>
      <c r="J20" s="6"/>
      <c r="K20" s="18" t="e">
        <f>#REF!</f>
        <v>#REF!</v>
      </c>
      <c r="L20" s="18" t="e">
        <f>#REF!</f>
        <v>#REF!</v>
      </c>
      <c r="M20" s="17"/>
      <c r="N20" s="30"/>
    </row>
    <row r="21" spans="1:14" ht="12" customHeight="1" x14ac:dyDescent="0.3">
      <c r="A21" s="85">
        <v>12</v>
      </c>
      <c r="B21" s="89" t="e">
        <f>#REF!</f>
        <v>#REF!</v>
      </c>
      <c r="C21" s="250" t="e">
        <f>#REF!</f>
        <v>#REF!</v>
      </c>
      <c r="D21" s="249" t="e">
        <f>#REF!</f>
        <v>#REF!</v>
      </c>
      <c r="E21" s="249" t="e">
        <f>#REF!</f>
        <v>#REF!</v>
      </c>
      <c r="F21" s="86"/>
      <c r="G21" s="18" t="e">
        <f t="shared" si="0"/>
        <v>#REF!</v>
      </c>
      <c r="H21" s="62"/>
      <c r="I21" s="23" t="e">
        <f>#REF!</f>
        <v>#REF!</v>
      </c>
      <c r="J21" s="6"/>
      <c r="K21" s="18" t="e">
        <f>#REF!</f>
        <v>#REF!</v>
      </c>
      <c r="L21" s="18" t="e">
        <f>#REF!</f>
        <v>#REF!</v>
      </c>
      <c r="M21" s="17"/>
      <c r="N21" s="30"/>
    </row>
    <row r="22" spans="1:14" ht="12" customHeight="1" x14ac:dyDescent="0.3">
      <c r="A22" s="85">
        <v>13</v>
      </c>
      <c r="B22" s="89" t="e">
        <f>#REF!</f>
        <v>#REF!</v>
      </c>
      <c r="C22" s="250" t="e">
        <f>#REF!</f>
        <v>#REF!</v>
      </c>
      <c r="D22" s="249" t="e">
        <f>#REF!</f>
        <v>#REF!</v>
      </c>
      <c r="E22" s="249" t="e">
        <f>#REF!</f>
        <v>#REF!</v>
      </c>
      <c r="F22" s="86"/>
      <c r="G22" s="18" t="e">
        <f t="shared" si="0"/>
        <v>#REF!</v>
      </c>
      <c r="H22" s="62"/>
      <c r="I22" s="23" t="e">
        <f>#REF!</f>
        <v>#REF!</v>
      </c>
      <c r="J22" s="6"/>
      <c r="K22" s="18" t="e">
        <f>#REF!</f>
        <v>#REF!</v>
      </c>
      <c r="L22" s="18" t="e">
        <f>#REF!</f>
        <v>#REF!</v>
      </c>
      <c r="M22" s="17"/>
      <c r="N22" s="30"/>
    </row>
    <row r="23" spans="1:14" ht="12" customHeight="1" x14ac:dyDescent="0.3">
      <c r="A23" s="85">
        <v>14</v>
      </c>
      <c r="B23" s="89" t="e">
        <f>#REF!</f>
        <v>#REF!</v>
      </c>
      <c r="C23" s="250" t="e">
        <f>#REF!</f>
        <v>#REF!</v>
      </c>
      <c r="D23" s="249" t="e">
        <f>#REF!</f>
        <v>#REF!</v>
      </c>
      <c r="E23" s="249" t="e">
        <f>#REF!</f>
        <v>#REF!</v>
      </c>
      <c r="F23" s="86"/>
      <c r="G23" s="18" t="e">
        <f t="shared" si="0"/>
        <v>#REF!</v>
      </c>
      <c r="H23" s="62"/>
      <c r="I23" s="23" t="e">
        <f>#REF!</f>
        <v>#REF!</v>
      </c>
      <c r="J23" s="6"/>
      <c r="K23" s="18" t="e">
        <f>#REF!</f>
        <v>#REF!</v>
      </c>
      <c r="L23" s="18" t="e">
        <f>#REF!</f>
        <v>#REF!</v>
      </c>
      <c r="M23" s="17"/>
      <c r="N23" s="30"/>
    </row>
    <row r="24" spans="1:14" ht="12" customHeight="1" x14ac:dyDescent="0.3">
      <c r="A24" s="85">
        <v>15</v>
      </c>
      <c r="B24" s="89" t="e">
        <f>#REF!</f>
        <v>#REF!</v>
      </c>
      <c r="C24" s="250" t="e">
        <f>#REF!</f>
        <v>#REF!</v>
      </c>
      <c r="D24" s="249" t="e">
        <f>#REF!</f>
        <v>#REF!</v>
      </c>
      <c r="E24" s="249" t="e">
        <f>#REF!</f>
        <v>#REF!</v>
      </c>
      <c r="F24" s="86"/>
      <c r="G24" s="18" t="e">
        <f t="shared" si="0"/>
        <v>#REF!</v>
      </c>
      <c r="H24" s="62"/>
      <c r="I24" s="23" t="e">
        <f>#REF!</f>
        <v>#REF!</v>
      </c>
      <c r="J24" s="6"/>
      <c r="K24" s="18" t="e">
        <f>#REF!</f>
        <v>#REF!</v>
      </c>
      <c r="L24" s="18" t="e">
        <f>#REF!</f>
        <v>#REF!</v>
      </c>
      <c r="M24" s="17"/>
      <c r="N24" s="30"/>
    </row>
    <row r="25" spans="1:14" ht="12" customHeight="1" x14ac:dyDescent="0.3">
      <c r="A25" s="85">
        <v>16</v>
      </c>
      <c r="B25" s="89" t="e">
        <f>#REF!</f>
        <v>#REF!</v>
      </c>
      <c r="C25" s="250" t="e">
        <f>#REF!</f>
        <v>#REF!</v>
      </c>
      <c r="D25" s="249" t="e">
        <f>#REF!</f>
        <v>#REF!</v>
      </c>
      <c r="E25" s="249" t="e">
        <f>#REF!</f>
        <v>#REF!</v>
      </c>
      <c r="F25" s="86"/>
      <c r="G25" s="18" t="e">
        <f t="shared" si="0"/>
        <v>#REF!</v>
      </c>
      <c r="H25" s="62"/>
      <c r="I25" s="23" t="e">
        <f>#REF!</f>
        <v>#REF!</v>
      </c>
      <c r="J25" s="6"/>
      <c r="K25" s="18" t="e">
        <f>#REF!</f>
        <v>#REF!</v>
      </c>
      <c r="L25" s="18" t="e">
        <f>#REF!</f>
        <v>#REF!</v>
      </c>
      <c r="M25" s="17"/>
      <c r="N25" s="30"/>
    </row>
    <row r="26" spans="1:14" ht="12" customHeight="1" x14ac:dyDescent="0.3">
      <c r="A26" s="85">
        <v>17</v>
      </c>
      <c r="B26" s="89" t="e">
        <f>#REF!</f>
        <v>#REF!</v>
      </c>
      <c r="C26" s="250" t="e">
        <f>#REF!</f>
        <v>#REF!</v>
      </c>
      <c r="D26" s="249" t="e">
        <f>#REF!</f>
        <v>#REF!</v>
      </c>
      <c r="E26" s="249" t="e">
        <f>#REF!</f>
        <v>#REF!</v>
      </c>
      <c r="F26" s="86"/>
      <c r="G26" s="18" t="e">
        <f t="shared" si="0"/>
        <v>#REF!</v>
      </c>
      <c r="H26" s="62"/>
      <c r="I26" s="23" t="e">
        <f>#REF!</f>
        <v>#REF!</v>
      </c>
      <c r="J26" s="6"/>
      <c r="K26" s="18" t="e">
        <f>#REF!</f>
        <v>#REF!</v>
      </c>
      <c r="L26" s="18" t="e">
        <f>#REF!</f>
        <v>#REF!</v>
      </c>
      <c r="M26" s="17"/>
      <c r="N26" s="30"/>
    </row>
    <row r="27" spans="1:14" ht="12" customHeight="1" x14ac:dyDescent="0.3">
      <c r="A27" s="85">
        <v>18</v>
      </c>
      <c r="B27" s="89" t="e">
        <f>#REF!</f>
        <v>#REF!</v>
      </c>
      <c r="C27" s="250" t="e">
        <f>#REF!</f>
        <v>#REF!</v>
      </c>
      <c r="D27" s="249" t="e">
        <f>#REF!</f>
        <v>#REF!</v>
      </c>
      <c r="E27" s="249" t="e">
        <f>#REF!</f>
        <v>#REF!</v>
      </c>
      <c r="F27" s="86"/>
      <c r="G27" s="18" t="e">
        <f t="shared" si="0"/>
        <v>#REF!</v>
      </c>
      <c r="H27" s="62"/>
      <c r="I27" s="23" t="e">
        <f>#REF!</f>
        <v>#REF!</v>
      </c>
      <c r="J27" s="6"/>
      <c r="K27" s="18" t="e">
        <f>#REF!</f>
        <v>#REF!</v>
      </c>
      <c r="L27" s="18" t="e">
        <f>#REF!</f>
        <v>#REF!</v>
      </c>
      <c r="M27" s="17"/>
      <c r="N27" s="30"/>
    </row>
    <row r="28" spans="1:14" ht="12" customHeight="1" x14ac:dyDescent="0.3">
      <c r="A28" s="85">
        <v>19</v>
      </c>
      <c r="B28" s="89" t="e">
        <f>#REF!</f>
        <v>#REF!</v>
      </c>
      <c r="C28" s="250" t="e">
        <f>#REF!</f>
        <v>#REF!</v>
      </c>
      <c r="D28" s="249" t="e">
        <f>#REF!</f>
        <v>#REF!</v>
      </c>
      <c r="E28" s="249" t="e">
        <f>#REF!</f>
        <v>#REF!</v>
      </c>
      <c r="F28" s="86"/>
      <c r="G28" s="18" t="e">
        <f t="shared" si="0"/>
        <v>#REF!</v>
      </c>
      <c r="H28" s="62"/>
      <c r="I28" s="23" t="e">
        <f>#REF!</f>
        <v>#REF!</v>
      </c>
      <c r="J28" s="6"/>
      <c r="K28" s="18" t="e">
        <f>#REF!</f>
        <v>#REF!</v>
      </c>
      <c r="L28" s="18" t="e">
        <f>#REF!</f>
        <v>#REF!</v>
      </c>
      <c r="M28" s="17"/>
      <c r="N28" s="30"/>
    </row>
    <row r="29" spans="1:14" ht="12" customHeight="1" x14ac:dyDescent="0.3">
      <c r="A29" s="85">
        <v>20</v>
      </c>
      <c r="B29" s="89" t="e">
        <f>#REF!</f>
        <v>#REF!</v>
      </c>
      <c r="C29" s="250" t="e">
        <f>#REF!</f>
        <v>#REF!</v>
      </c>
      <c r="D29" s="249" t="e">
        <f>#REF!</f>
        <v>#REF!</v>
      </c>
      <c r="E29" s="249" t="e">
        <f>#REF!</f>
        <v>#REF!</v>
      </c>
      <c r="F29" s="86"/>
      <c r="G29" s="18" t="e">
        <f t="shared" si="0"/>
        <v>#REF!</v>
      </c>
      <c r="H29" s="31"/>
      <c r="I29" s="23" t="e">
        <f>#REF!</f>
        <v>#REF!</v>
      </c>
      <c r="J29" s="1"/>
      <c r="K29" s="18" t="e">
        <f>#REF!</f>
        <v>#REF!</v>
      </c>
      <c r="L29" s="18" t="e">
        <f>#REF!</f>
        <v>#REF!</v>
      </c>
      <c r="M29" s="17"/>
      <c r="N29" s="30"/>
    </row>
    <row r="30" spans="1:14" ht="12" customHeight="1" x14ac:dyDescent="0.3">
      <c r="A30" s="85">
        <v>21</v>
      </c>
      <c r="B30" s="89" t="e">
        <f>#REF!</f>
        <v>#REF!</v>
      </c>
      <c r="C30" s="250" t="e">
        <f>#REF!</f>
        <v>#REF!</v>
      </c>
      <c r="D30" s="249" t="e">
        <f>#REF!</f>
        <v>#REF!</v>
      </c>
      <c r="E30" s="249" t="e">
        <f>#REF!</f>
        <v>#REF!</v>
      </c>
      <c r="F30" s="86"/>
      <c r="G30" s="18" t="e">
        <f t="shared" si="0"/>
        <v>#REF!</v>
      </c>
      <c r="H30" s="31"/>
      <c r="I30" s="22" t="e">
        <f>#REF!</f>
        <v>#REF!</v>
      </c>
      <c r="J30" s="1"/>
      <c r="K30" s="18" t="e">
        <f>#REF!</f>
        <v>#REF!</v>
      </c>
      <c r="L30" s="18" t="e">
        <f>#REF!</f>
        <v>#REF!</v>
      </c>
      <c r="M30" s="17"/>
      <c r="N30" s="30"/>
    </row>
    <row r="31" spans="1:14" ht="12" customHeight="1" x14ac:dyDescent="0.3">
      <c r="A31" s="85">
        <v>22</v>
      </c>
      <c r="B31" s="89" t="e">
        <f>#REF!</f>
        <v>#REF!</v>
      </c>
      <c r="C31" s="250" t="e">
        <f>#REF!</f>
        <v>#REF!</v>
      </c>
      <c r="D31" s="249" t="e">
        <f>#REF!</f>
        <v>#REF!</v>
      </c>
      <c r="E31" s="249" t="e">
        <f>#REF!</f>
        <v>#REF!</v>
      </c>
      <c r="F31" s="86"/>
      <c r="G31" s="18" t="e">
        <f t="shared" si="0"/>
        <v>#REF!</v>
      </c>
      <c r="H31" s="31"/>
      <c r="I31" s="22" t="e">
        <f>#REF!</f>
        <v>#REF!</v>
      </c>
      <c r="J31" s="1"/>
      <c r="K31" s="18" t="e">
        <f>#REF!</f>
        <v>#REF!</v>
      </c>
      <c r="L31" s="18" t="e">
        <f>#REF!</f>
        <v>#REF!</v>
      </c>
      <c r="M31" s="17"/>
      <c r="N31" s="30"/>
    </row>
    <row r="32" spans="1:14" ht="12" customHeight="1" x14ac:dyDescent="0.3">
      <c r="A32" s="85">
        <v>23</v>
      </c>
      <c r="B32" s="89" t="e">
        <f>#REF!</f>
        <v>#REF!</v>
      </c>
      <c r="C32" s="250" t="e">
        <f>#REF!</f>
        <v>#REF!</v>
      </c>
      <c r="D32" s="249" t="e">
        <f>#REF!</f>
        <v>#REF!</v>
      </c>
      <c r="E32" s="249" t="e">
        <f>#REF!</f>
        <v>#REF!</v>
      </c>
      <c r="F32" s="86"/>
      <c r="G32" s="18" t="e">
        <f t="shared" si="0"/>
        <v>#REF!</v>
      </c>
      <c r="H32" s="31"/>
      <c r="I32" s="22" t="e">
        <f>#REF!</f>
        <v>#REF!</v>
      </c>
      <c r="J32" s="1"/>
      <c r="K32" s="18" t="e">
        <f>#REF!</f>
        <v>#REF!</v>
      </c>
      <c r="L32" s="18" t="e">
        <f>#REF!</f>
        <v>#REF!</v>
      </c>
      <c r="M32" s="17"/>
      <c r="N32" s="30"/>
    </row>
    <row r="33" spans="1:15" ht="12" customHeight="1" x14ac:dyDescent="0.3">
      <c r="A33" s="85">
        <v>24</v>
      </c>
      <c r="B33" s="89" t="e">
        <f>#REF!</f>
        <v>#REF!</v>
      </c>
      <c r="C33" s="250" t="e">
        <f>#REF!</f>
        <v>#REF!</v>
      </c>
      <c r="D33" s="249" t="e">
        <f>#REF!</f>
        <v>#REF!</v>
      </c>
      <c r="E33" s="249" t="e">
        <f>#REF!</f>
        <v>#REF!</v>
      </c>
      <c r="F33" s="86"/>
      <c r="G33" s="18" t="e">
        <f t="shared" si="0"/>
        <v>#REF!</v>
      </c>
      <c r="H33" s="31"/>
      <c r="I33" s="22" t="e">
        <f>#REF!</f>
        <v>#REF!</v>
      </c>
      <c r="J33" s="1"/>
      <c r="K33" s="18" t="e">
        <f>#REF!</f>
        <v>#REF!</v>
      </c>
      <c r="L33" s="18" t="e">
        <f>#REF!</f>
        <v>#REF!</v>
      </c>
      <c r="M33" s="17"/>
      <c r="N33" s="30"/>
    </row>
    <row r="34" spans="1:15" ht="12" customHeight="1" x14ac:dyDescent="0.3">
      <c r="A34" s="85">
        <v>25</v>
      </c>
      <c r="B34" s="89" t="e">
        <f>#REF!</f>
        <v>#REF!</v>
      </c>
      <c r="C34" s="250" t="e">
        <f>#REF!</f>
        <v>#REF!</v>
      </c>
      <c r="D34" s="249" t="e">
        <f>#REF!</f>
        <v>#REF!</v>
      </c>
      <c r="E34" s="249" t="e">
        <f>#REF!</f>
        <v>#REF!</v>
      </c>
      <c r="F34" s="86"/>
      <c r="G34" s="18" t="e">
        <f t="shared" si="0"/>
        <v>#REF!</v>
      </c>
      <c r="H34" s="31"/>
      <c r="I34" s="22" t="e">
        <f>#REF!</f>
        <v>#REF!</v>
      </c>
      <c r="J34" s="1"/>
      <c r="K34" s="18" t="e">
        <f>#REF!</f>
        <v>#REF!</v>
      </c>
      <c r="L34" s="18" t="e">
        <f>#REF!</f>
        <v>#REF!</v>
      </c>
      <c r="M34" s="17"/>
      <c r="N34" s="30"/>
    </row>
    <row r="35" spans="1:15" ht="12" customHeight="1" x14ac:dyDescent="0.3">
      <c r="A35" s="85">
        <v>26</v>
      </c>
      <c r="B35" s="89" t="e">
        <f>#REF!</f>
        <v>#REF!</v>
      </c>
      <c r="C35" s="250" t="e">
        <f>#REF!</f>
        <v>#REF!</v>
      </c>
      <c r="D35" s="249" t="e">
        <f>#REF!</f>
        <v>#REF!</v>
      </c>
      <c r="E35" s="249" t="e">
        <f>#REF!</f>
        <v>#REF!</v>
      </c>
      <c r="F35" s="86"/>
      <c r="G35" s="18" t="e">
        <f t="shared" si="0"/>
        <v>#REF!</v>
      </c>
      <c r="H35" s="31"/>
      <c r="I35" s="22" t="e">
        <f>#REF!</f>
        <v>#REF!</v>
      </c>
      <c r="J35" s="1"/>
      <c r="K35" s="18" t="e">
        <f>#REF!</f>
        <v>#REF!</v>
      </c>
      <c r="L35" s="18" t="e">
        <f>#REF!</f>
        <v>#REF!</v>
      </c>
      <c r="M35" s="17"/>
      <c r="N35" s="30"/>
    </row>
    <row r="36" spans="1:15" ht="12" customHeight="1" x14ac:dyDescent="0.3">
      <c r="A36" s="85">
        <v>27</v>
      </c>
      <c r="B36" s="89" t="e">
        <f>#REF!</f>
        <v>#REF!</v>
      </c>
      <c r="C36" s="250" t="e">
        <f>#REF!</f>
        <v>#REF!</v>
      </c>
      <c r="D36" s="249" t="e">
        <f>#REF!</f>
        <v>#REF!</v>
      </c>
      <c r="E36" s="249" t="e">
        <f>#REF!</f>
        <v>#REF!</v>
      </c>
      <c r="F36" s="86"/>
      <c r="G36" s="18" t="e">
        <f t="shared" si="0"/>
        <v>#REF!</v>
      </c>
      <c r="H36" s="31"/>
      <c r="I36" s="22" t="e">
        <f>#REF!</f>
        <v>#REF!</v>
      </c>
      <c r="J36" s="1"/>
      <c r="K36" s="18" t="e">
        <f>#REF!</f>
        <v>#REF!</v>
      </c>
      <c r="L36" s="18" t="e">
        <f>#REF!</f>
        <v>#REF!</v>
      </c>
      <c r="M36" s="17"/>
      <c r="N36" s="30"/>
    </row>
    <row r="37" spans="1:15" ht="12" customHeight="1" x14ac:dyDescent="0.3">
      <c r="A37" s="85">
        <v>28</v>
      </c>
      <c r="B37" s="89" t="e">
        <f>#REF!</f>
        <v>#REF!</v>
      </c>
      <c r="C37" s="250" t="e">
        <f>#REF!</f>
        <v>#REF!</v>
      </c>
      <c r="D37" s="249" t="e">
        <f>#REF!</f>
        <v>#REF!</v>
      </c>
      <c r="E37" s="249" t="e">
        <f>#REF!</f>
        <v>#REF!</v>
      </c>
      <c r="F37" s="86"/>
      <c r="G37" s="18" t="e">
        <f t="shared" si="0"/>
        <v>#REF!</v>
      </c>
      <c r="H37" s="31"/>
      <c r="I37" s="22" t="e">
        <f>#REF!</f>
        <v>#REF!</v>
      </c>
      <c r="J37" s="1"/>
      <c r="K37" s="18" t="e">
        <f>#REF!</f>
        <v>#REF!</v>
      </c>
      <c r="L37" s="18" t="e">
        <f>#REF!</f>
        <v>#REF!</v>
      </c>
      <c r="M37" s="17"/>
      <c r="N37" s="30"/>
    </row>
    <row r="38" spans="1:15" ht="12" customHeight="1" x14ac:dyDescent="0.3">
      <c r="A38" s="85">
        <v>29</v>
      </c>
      <c r="B38" s="89" t="e">
        <f>#REF!</f>
        <v>#REF!</v>
      </c>
      <c r="C38" s="250" t="e">
        <f>#REF!</f>
        <v>#REF!</v>
      </c>
      <c r="D38" s="249" t="e">
        <f>#REF!</f>
        <v>#REF!</v>
      </c>
      <c r="E38" s="249" t="e">
        <f>#REF!</f>
        <v>#REF!</v>
      </c>
      <c r="F38" s="86"/>
      <c r="G38" s="18" t="e">
        <f t="shared" si="0"/>
        <v>#REF!</v>
      </c>
      <c r="H38" s="31"/>
      <c r="I38" s="22" t="e">
        <f>#REF!</f>
        <v>#REF!</v>
      </c>
      <c r="J38" s="1"/>
      <c r="K38" s="18" t="e">
        <f>#REF!</f>
        <v>#REF!</v>
      </c>
      <c r="L38" s="18" t="e">
        <f>#REF!</f>
        <v>#REF!</v>
      </c>
      <c r="M38" s="17"/>
      <c r="N38" s="30"/>
    </row>
    <row r="39" spans="1:15" ht="12" customHeight="1" x14ac:dyDescent="0.3">
      <c r="A39" s="85">
        <v>30</v>
      </c>
      <c r="B39" s="89" t="e">
        <f>#REF!</f>
        <v>#REF!</v>
      </c>
      <c r="C39" s="250" t="e">
        <f>#REF!</f>
        <v>#REF!</v>
      </c>
      <c r="D39" s="249" t="e">
        <f>#REF!</f>
        <v>#REF!</v>
      </c>
      <c r="E39" s="249" t="e">
        <f>#REF!</f>
        <v>#REF!</v>
      </c>
      <c r="F39" s="86"/>
      <c r="G39" s="18" t="e">
        <f t="shared" si="0"/>
        <v>#REF!</v>
      </c>
      <c r="H39" s="31"/>
      <c r="I39" s="22"/>
      <c r="J39" s="1"/>
      <c r="K39" s="18" t="e">
        <f>#REF!</f>
        <v>#REF!</v>
      </c>
      <c r="L39" s="18" t="e">
        <f>#REF!</f>
        <v>#REF!</v>
      </c>
      <c r="M39" s="17"/>
      <c r="N39" s="30"/>
    </row>
    <row r="40" spans="1:15" ht="15.75" x14ac:dyDescent="0.3">
      <c r="A40" s="85">
        <v>31</v>
      </c>
      <c r="B40" s="89" t="e">
        <f>#REF!</f>
        <v>#REF!</v>
      </c>
      <c r="C40" s="250" t="e">
        <f>#REF!</f>
        <v>#REF!</v>
      </c>
      <c r="D40" s="249" t="e">
        <f>#REF!</f>
        <v>#REF!</v>
      </c>
      <c r="E40" s="249" t="e">
        <f>#REF!</f>
        <v>#REF!</v>
      </c>
      <c r="F40" s="86"/>
      <c r="G40" s="18" t="e">
        <f t="shared" si="0"/>
        <v>#REF!</v>
      </c>
      <c r="H40" s="31"/>
      <c r="I40" s="22" t="e">
        <f>#REF!</f>
        <v>#REF!</v>
      </c>
      <c r="J40" s="2"/>
      <c r="K40" s="18" t="e">
        <f>#REF!</f>
        <v>#REF!</v>
      </c>
      <c r="L40" s="18" t="e">
        <f>#REF!</f>
        <v>#REF!</v>
      </c>
      <c r="M40" s="17"/>
      <c r="N40" s="30"/>
    </row>
    <row r="41" spans="1:15" ht="15.75" x14ac:dyDescent="0.3">
      <c r="A41" s="85">
        <v>32</v>
      </c>
      <c r="B41" s="89" t="e">
        <f>#REF!</f>
        <v>#REF!</v>
      </c>
      <c r="C41" s="250" t="e">
        <f>#REF!</f>
        <v>#REF!</v>
      </c>
      <c r="D41" s="249" t="e">
        <f>#REF!</f>
        <v>#REF!</v>
      </c>
      <c r="E41" s="249" t="e">
        <f>#REF!</f>
        <v>#REF!</v>
      </c>
      <c r="F41" s="86"/>
      <c r="G41" s="18" t="e">
        <f t="shared" si="0"/>
        <v>#REF!</v>
      </c>
      <c r="H41" s="31"/>
      <c r="I41" s="32" t="e">
        <f>'২০২৩-২৪ কোড ভিত্তিক'!K40</f>
        <v>#REF!</v>
      </c>
      <c r="J41" s="32"/>
      <c r="K41" s="18" t="e">
        <f>#REF!</f>
        <v>#REF!</v>
      </c>
      <c r="L41" s="18" t="e">
        <f>#REF!</f>
        <v>#REF!</v>
      </c>
      <c r="M41" s="17"/>
      <c r="N41" s="30"/>
    </row>
    <row r="42" spans="1:15" ht="29.25" customHeight="1" x14ac:dyDescent="0.3">
      <c r="A42" s="85">
        <v>33</v>
      </c>
      <c r="B42" s="89" t="e">
        <f>#REF!</f>
        <v>#REF!</v>
      </c>
      <c r="C42" s="250" t="e">
        <f>#REF!</f>
        <v>#REF!</v>
      </c>
      <c r="D42" s="249" t="e">
        <f>#REF!</f>
        <v>#REF!</v>
      </c>
      <c r="E42" s="249" t="e">
        <f>#REF!</f>
        <v>#REF!</v>
      </c>
      <c r="F42" s="86"/>
      <c r="G42" s="18" t="e">
        <f t="shared" si="0"/>
        <v>#REF!</v>
      </c>
      <c r="H42" s="31"/>
      <c r="I42" s="22" t="e">
        <f>#REF!</f>
        <v>#REF!</v>
      </c>
      <c r="J42" s="2"/>
      <c r="K42" s="18" t="e">
        <f>#REF!</f>
        <v>#REF!</v>
      </c>
      <c r="L42" s="18" t="e">
        <f>#REF!</f>
        <v>#REF!</v>
      </c>
      <c r="N42" s="30"/>
    </row>
    <row r="43" spans="1:15" ht="24.75" customHeight="1" x14ac:dyDescent="0.3">
      <c r="A43" s="85">
        <v>34</v>
      </c>
      <c r="B43" s="89" t="e">
        <f>#REF!</f>
        <v>#REF!</v>
      </c>
      <c r="C43" s="250" t="e">
        <f>#REF!</f>
        <v>#REF!</v>
      </c>
      <c r="D43" s="249" t="e">
        <f>#REF!</f>
        <v>#REF!</v>
      </c>
      <c r="E43" s="249" t="e">
        <f>#REF!</f>
        <v>#REF!</v>
      </c>
      <c r="F43" s="86"/>
      <c r="G43" s="18" t="e">
        <f t="shared" si="0"/>
        <v>#REF!</v>
      </c>
      <c r="H43" s="31"/>
      <c r="I43" s="22" t="e">
        <f>#REF!</f>
        <v>#REF!</v>
      </c>
      <c r="J43" s="2"/>
      <c r="K43" s="18" t="e">
        <f>#REF!</f>
        <v>#REF!</v>
      </c>
      <c r="L43" s="18" t="e">
        <f>#REF!</f>
        <v>#REF!</v>
      </c>
      <c r="N43" s="30"/>
    </row>
    <row r="44" spans="1:15" ht="40.5" customHeight="1" x14ac:dyDescent="0.3">
      <c r="A44" s="85">
        <v>35</v>
      </c>
      <c r="B44" s="89" t="e">
        <f>#REF!</f>
        <v>#REF!</v>
      </c>
      <c r="C44" s="250" t="e">
        <f>#REF!</f>
        <v>#REF!</v>
      </c>
      <c r="D44" s="249" t="e">
        <f>#REF!</f>
        <v>#REF!</v>
      </c>
      <c r="E44" s="249" t="e">
        <f>#REF!</f>
        <v>#REF!</v>
      </c>
      <c r="F44" s="86"/>
      <c r="G44" s="18" t="e">
        <f t="shared" si="0"/>
        <v>#REF!</v>
      </c>
      <c r="H44" s="31"/>
      <c r="I44" s="22" t="e">
        <f>#REF!</f>
        <v>#REF!</v>
      </c>
      <c r="J44" s="2"/>
      <c r="K44" s="18" t="e">
        <f>#REF!</f>
        <v>#REF!</v>
      </c>
      <c r="L44" s="18" t="e">
        <f>#REF!</f>
        <v>#REF!</v>
      </c>
      <c r="N44" s="30"/>
    </row>
    <row r="45" spans="1:15" ht="27" customHeight="1" x14ac:dyDescent="0.3">
      <c r="A45" s="85">
        <v>36</v>
      </c>
      <c r="B45" s="89" t="e">
        <f>#REF!</f>
        <v>#REF!</v>
      </c>
      <c r="C45" s="250" t="e">
        <f>#REF!</f>
        <v>#REF!</v>
      </c>
      <c r="D45" s="249" t="e">
        <f>#REF!</f>
        <v>#REF!</v>
      </c>
      <c r="E45" s="249" t="e">
        <f>#REF!</f>
        <v>#REF!</v>
      </c>
      <c r="F45" s="86"/>
      <c r="G45" s="18" t="e">
        <f t="shared" si="0"/>
        <v>#REF!</v>
      </c>
      <c r="H45" s="31"/>
      <c r="I45" s="22" t="e">
        <f>#REF!</f>
        <v>#REF!</v>
      </c>
      <c r="J45" s="2"/>
      <c r="K45" s="18" t="e">
        <f>#REF!</f>
        <v>#REF!</v>
      </c>
      <c r="L45" s="18" t="e">
        <f>#REF!</f>
        <v>#REF!</v>
      </c>
      <c r="N45" s="30"/>
      <c r="O45" s="52"/>
    </row>
    <row r="46" spans="1:15" ht="15.75" x14ac:dyDescent="0.3">
      <c r="A46" s="85">
        <v>37</v>
      </c>
      <c r="B46" s="89" t="e">
        <f>#REF!</f>
        <v>#REF!</v>
      </c>
      <c r="C46" s="250" t="e">
        <f>#REF!</f>
        <v>#REF!</v>
      </c>
      <c r="D46" s="249" t="e">
        <f>#REF!</f>
        <v>#REF!</v>
      </c>
      <c r="E46" s="249" t="e">
        <f>#REF!</f>
        <v>#REF!</v>
      </c>
      <c r="F46" s="86"/>
      <c r="G46" s="18" t="e">
        <f t="shared" si="0"/>
        <v>#REF!</v>
      </c>
      <c r="H46" s="31"/>
      <c r="I46" s="22" t="e">
        <f>#REF!</f>
        <v>#REF!</v>
      </c>
      <c r="J46" s="2"/>
      <c r="K46" s="18" t="e">
        <f>#REF!</f>
        <v>#REF!</v>
      </c>
      <c r="L46" s="18" t="e">
        <f>#REF!</f>
        <v>#REF!</v>
      </c>
      <c r="N46" s="30"/>
    </row>
    <row r="47" spans="1:15" ht="15.75" x14ac:dyDescent="0.3">
      <c r="A47" s="85">
        <v>38</v>
      </c>
      <c r="B47" s="89" t="e">
        <f>#REF!</f>
        <v>#REF!</v>
      </c>
      <c r="C47" s="250" t="e">
        <f>#REF!</f>
        <v>#REF!</v>
      </c>
      <c r="D47" s="249" t="e">
        <f>#REF!</f>
        <v>#REF!</v>
      </c>
      <c r="E47" s="249" t="e">
        <f>#REF!</f>
        <v>#REF!</v>
      </c>
      <c r="F47" s="86"/>
      <c r="G47" s="18" t="e">
        <f t="shared" si="0"/>
        <v>#REF!</v>
      </c>
      <c r="H47" s="31"/>
      <c r="I47" s="22" t="e">
        <f>#REF!</f>
        <v>#REF!</v>
      </c>
      <c r="J47" s="2"/>
      <c r="K47" s="18" t="e">
        <f>#REF!</f>
        <v>#REF!</v>
      </c>
      <c r="L47" s="18" t="e">
        <f>#REF!</f>
        <v>#REF!</v>
      </c>
      <c r="N47" s="30"/>
    </row>
    <row r="48" spans="1:15" ht="15.75" x14ac:dyDescent="0.3">
      <c r="A48" s="85">
        <v>39</v>
      </c>
      <c r="B48" s="89" t="e">
        <f>#REF!</f>
        <v>#REF!</v>
      </c>
      <c r="C48" s="250" t="e">
        <f>#REF!</f>
        <v>#REF!</v>
      </c>
      <c r="D48" s="249" t="e">
        <f>#REF!</f>
        <v>#REF!</v>
      </c>
      <c r="E48" s="249" t="e">
        <f>#REF!</f>
        <v>#REF!</v>
      </c>
      <c r="F48" s="86"/>
      <c r="G48" s="18" t="e">
        <f t="shared" si="0"/>
        <v>#REF!</v>
      </c>
      <c r="H48" s="31"/>
      <c r="I48" s="22" t="e">
        <f>#REF!</f>
        <v>#REF!</v>
      </c>
      <c r="J48" s="2"/>
      <c r="K48" s="18" t="e">
        <f>#REF!</f>
        <v>#REF!</v>
      </c>
      <c r="L48" s="18" t="e">
        <f>#REF!</f>
        <v>#REF!</v>
      </c>
      <c r="N48" s="30"/>
    </row>
    <row r="49" spans="1:15" ht="15.75" x14ac:dyDescent="0.3">
      <c r="A49" s="85">
        <v>40</v>
      </c>
      <c r="B49" s="89" t="e">
        <f>#REF!</f>
        <v>#REF!</v>
      </c>
      <c r="C49" s="250" t="e">
        <f>#REF!</f>
        <v>#REF!</v>
      </c>
      <c r="D49" s="249" t="e">
        <f>#REF!</f>
        <v>#REF!</v>
      </c>
      <c r="E49" s="249" t="e">
        <f>#REF!</f>
        <v>#REF!</v>
      </c>
      <c r="F49" s="86"/>
      <c r="G49" s="18" t="e">
        <f t="shared" si="0"/>
        <v>#REF!</v>
      </c>
      <c r="H49" s="31"/>
      <c r="I49" s="22" t="e">
        <f>#REF!</f>
        <v>#REF!</v>
      </c>
      <c r="J49" s="2"/>
      <c r="K49" s="18" t="e">
        <f>#REF!</f>
        <v>#REF!</v>
      </c>
      <c r="L49" s="18" t="e">
        <f>#REF!</f>
        <v>#REF!</v>
      </c>
      <c r="N49" s="30"/>
    </row>
    <row r="50" spans="1:15" ht="15.75" x14ac:dyDescent="0.3">
      <c r="A50" s="85">
        <v>41</v>
      </c>
      <c r="B50" s="89" t="e">
        <f>#REF!</f>
        <v>#REF!</v>
      </c>
      <c r="C50" s="250" t="e">
        <f>#REF!</f>
        <v>#REF!</v>
      </c>
      <c r="D50" s="249" t="e">
        <f>#REF!</f>
        <v>#REF!</v>
      </c>
      <c r="E50" s="249" t="e">
        <f>#REF!</f>
        <v>#REF!</v>
      </c>
      <c r="F50" s="86"/>
      <c r="G50" s="18" t="e">
        <f t="shared" si="0"/>
        <v>#REF!</v>
      </c>
      <c r="H50" s="31"/>
      <c r="I50" s="32"/>
      <c r="J50" s="2"/>
      <c r="K50" s="18" t="e">
        <f>#REF!</f>
        <v>#REF!</v>
      </c>
      <c r="L50" s="18" t="e">
        <f>#REF!</f>
        <v>#REF!</v>
      </c>
      <c r="N50" s="30"/>
    </row>
    <row r="51" spans="1:15" ht="15.75" x14ac:dyDescent="0.3">
      <c r="A51" s="85"/>
      <c r="B51" s="258" t="e">
        <f>#REF!</f>
        <v>#REF!</v>
      </c>
      <c r="C51" s="89"/>
      <c r="D51" s="249" t="e">
        <f>SUM(D10:D50)</f>
        <v>#REF!</v>
      </c>
      <c r="E51" s="249" t="e">
        <f>SUM(E10:E50)</f>
        <v>#REF!</v>
      </c>
      <c r="F51" s="86"/>
      <c r="G51" s="249" t="e">
        <f>SUM(G10:G50)</f>
        <v>#REF!</v>
      </c>
      <c r="H51" s="31"/>
      <c r="I51" s="32" t="e">
        <f>SUM(I42:I50)</f>
        <v>#REF!</v>
      </c>
      <c r="J51" s="32"/>
      <c r="K51" s="249" t="e">
        <f>SUM(K10:K50)</f>
        <v>#REF!</v>
      </c>
      <c r="L51" s="249" t="e">
        <f>SUM(L10:L50)</f>
        <v>#REF!</v>
      </c>
      <c r="N51" s="30"/>
    </row>
    <row r="52" spans="1:15" ht="15.75" x14ac:dyDescent="0.3">
      <c r="A52" s="85"/>
      <c r="B52" s="89" t="e">
        <f>#REF!</f>
        <v>#REF!</v>
      </c>
      <c r="C52" s="89"/>
      <c r="D52" s="249"/>
      <c r="E52" s="249"/>
      <c r="F52" s="86"/>
      <c r="G52" s="40"/>
      <c r="H52" s="33"/>
      <c r="I52" s="32"/>
      <c r="J52" s="32"/>
      <c r="K52" s="18"/>
      <c r="L52" s="214" t="e">
        <f>#REF!</f>
        <v>#REF!</v>
      </c>
      <c r="M52" s="17"/>
      <c r="N52" s="39"/>
      <c r="O52" s="17" t="e">
        <f>K52+L52</f>
        <v>#REF!</v>
      </c>
    </row>
    <row r="53" spans="1:15" ht="15.75" x14ac:dyDescent="0.25">
      <c r="A53" s="85">
        <v>42</v>
      </c>
      <c r="B53" s="89" t="e">
        <f>#REF!</f>
        <v>#REF!</v>
      </c>
      <c r="C53" s="250" t="e">
        <f>#REF!</f>
        <v>#REF!</v>
      </c>
      <c r="D53" s="249" t="e">
        <f>#REF!</f>
        <v>#REF!</v>
      </c>
      <c r="E53" s="249" t="e">
        <f>#REF!</f>
        <v>#REF!</v>
      </c>
      <c r="F53" s="86"/>
      <c r="G53" s="249" t="e">
        <f>D53+E53</f>
        <v>#REF!</v>
      </c>
      <c r="H53" s="28"/>
      <c r="I53" s="32" t="e">
        <f t="shared" ref="I53:I60" si="1">I42+I52</f>
        <v>#REF!</v>
      </c>
      <c r="J53" s="28"/>
      <c r="K53" s="18" t="e">
        <f>#REF!</f>
        <v>#REF!</v>
      </c>
      <c r="L53" s="18" t="e">
        <f>#REF!</f>
        <v>#REF!</v>
      </c>
    </row>
    <row r="54" spans="1:15" ht="15.75" x14ac:dyDescent="0.25">
      <c r="A54" s="85">
        <v>43</v>
      </c>
      <c r="B54" s="89" t="e">
        <f>#REF!</f>
        <v>#REF!</v>
      </c>
      <c r="C54" s="250" t="e">
        <f>#REF!</f>
        <v>#REF!</v>
      </c>
      <c r="D54" s="249" t="e">
        <f>#REF!</f>
        <v>#REF!</v>
      </c>
      <c r="E54" s="249" t="e">
        <f>#REF!</f>
        <v>#REF!</v>
      </c>
      <c r="F54" s="86"/>
      <c r="G54" s="249" t="e">
        <f t="shared" ref="G54:G70" si="2">D54+E54</f>
        <v>#REF!</v>
      </c>
      <c r="H54" s="28"/>
      <c r="I54" s="32" t="e">
        <f t="shared" si="1"/>
        <v>#REF!</v>
      </c>
      <c r="J54" s="28"/>
      <c r="K54" s="18" t="e">
        <f>#REF!</f>
        <v>#REF!</v>
      </c>
      <c r="L54" s="18" t="e">
        <f>#REF!</f>
        <v>#REF!</v>
      </c>
    </row>
    <row r="55" spans="1:15" ht="24" customHeight="1" x14ac:dyDescent="0.25">
      <c r="A55" s="85">
        <v>44</v>
      </c>
      <c r="B55" s="89" t="e">
        <f>#REF!</f>
        <v>#REF!</v>
      </c>
      <c r="C55" s="250" t="e">
        <f>#REF!</f>
        <v>#REF!</v>
      </c>
      <c r="D55" s="249" t="e">
        <f>#REF!</f>
        <v>#REF!</v>
      </c>
      <c r="E55" s="249" t="e">
        <f>#REF!</f>
        <v>#REF!</v>
      </c>
      <c r="F55" s="86"/>
      <c r="G55" s="249" t="e">
        <f t="shared" si="2"/>
        <v>#REF!</v>
      </c>
      <c r="H55" s="28"/>
      <c r="I55" s="32" t="e">
        <f t="shared" si="1"/>
        <v>#REF!</v>
      </c>
      <c r="J55" s="28"/>
      <c r="K55" s="18" t="e">
        <f>#REF!</f>
        <v>#REF!</v>
      </c>
      <c r="L55" s="18" t="e">
        <f>#REF!</f>
        <v>#REF!</v>
      </c>
    </row>
    <row r="56" spans="1:15" ht="15.75" x14ac:dyDescent="0.25">
      <c r="A56" s="85">
        <v>45</v>
      </c>
      <c r="B56" s="89" t="e">
        <f>#REF!</f>
        <v>#REF!</v>
      </c>
      <c r="C56" s="250" t="e">
        <f>#REF!</f>
        <v>#REF!</v>
      </c>
      <c r="D56" s="249" t="e">
        <f>#REF!</f>
        <v>#REF!</v>
      </c>
      <c r="E56" s="249" t="e">
        <f>#REF!</f>
        <v>#REF!</v>
      </c>
      <c r="F56" s="86"/>
      <c r="G56" s="249" t="e">
        <f t="shared" si="2"/>
        <v>#REF!</v>
      </c>
      <c r="H56" s="28"/>
      <c r="I56" s="32" t="e">
        <f t="shared" si="1"/>
        <v>#REF!</v>
      </c>
      <c r="J56" s="28"/>
      <c r="K56" s="18" t="e">
        <f>#REF!</f>
        <v>#REF!</v>
      </c>
      <c r="L56" s="18" t="e">
        <f>#REF!</f>
        <v>#REF!</v>
      </c>
    </row>
    <row r="57" spans="1:15" ht="24.75" customHeight="1" x14ac:dyDescent="0.25">
      <c r="A57" s="85">
        <v>46</v>
      </c>
      <c r="B57" s="89" t="e">
        <f>#REF!</f>
        <v>#REF!</v>
      </c>
      <c r="C57" s="250" t="e">
        <f>#REF!</f>
        <v>#REF!</v>
      </c>
      <c r="D57" s="249" t="e">
        <f>#REF!</f>
        <v>#REF!</v>
      </c>
      <c r="E57" s="249" t="e">
        <f>#REF!</f>
        <v>#REF!</v>
      </c>
      <c r="F57" s="86"/>
      <c r="G57" s="249" t="e">
        <f t="shared" si="2"/>
        <v>#REF!</v>
      </c>
      <c r="H57" s="28"/>
      <c r="I57" s="32" t="e">
        <f t="shared" si="1"/>
        <v>#REF!</v>
      </c>
      <c r="J57" s="28"/>
      <c r="K57" s="18" t="e">
        <f>#REF!</f>
        <v>#REF!</v>
      </c>
      <c r="L57" s="18" t="e">
        <f>#REF!</f>
        <v>#REF!</v>
      </c>
    </row>
    <row r="58" spans="1:15" ht="26.25" customHeight="1" x14ac:dyDescent="0.25">
      <c r="A58" s="85">
        <v>47</v>
      </c>
      <c r="B58" s="89" t="e">
        <f>#REF!</f>
        <v>#REF!</v>
      </c>
      <c r="C58" s="250" t="e">
        <f>#REF!</f>
        <v>#REF!</v>
      </c>
      <c r="D58" s="249" t="e">
        <f>#REF!</f>
        <v>#REF!</v>
      </c>
      <c r="E58" s="249" t="e">
        <f>#REF!</f>
        <v>#REF!</v>
      </c>
      <c r="F58" s="86"/>
      <c r="G58" s="249" t="e">
        <f t="shared" si="2"/>
        <v>#REF!</v>
      </c>
      <c r="H58" s="28"/>
      <c r="I58" s="32" t="e">
        <f t="shared" si="1"/>
        <v>#REF!</v>
      </c>
      <c r="J58" s="28"/>
      <c r="K58" s="18" t="e">
        <f>#REF!</f>
        <v>#REF!</v>
      </c>
      <c r="L58" s="18" t="e">
        <f>#REF!</f>
        <v>#REF!</v>
      </c>
    </row>
    <row r="59" spans="1:15" ht="27" customHeight="1" x14ac:dyDescent="0.25">
      <c r="A59" s="85">
        <v>48</v>
      </c>
      <c r="B59" s="89" t="e">
        <f>#REF!</f>
        <v>#REF!</v>
      </c>
      <c r="C59" s="250" t="e">
        <f>#REF!</f>
        <v>#REF!</v>
      </c>
      <c r="D59" s="249" t="e">
        <f>#REF!</f>
        <v>#REF!</v>
      </c>
      <c r="E59" s="249" t="e">
        <f>#REF!</f>
        <v>#REF!</v>
      </c>
      <c r="F59" s="86"/>
      <c r="G59" s="249" t="e">
        <f t="shared" si="2"/>
        <v>#REF!</v>
      </c>
      <c r="H59" s="28"/>
      <c r="I59" s="32" t="e">
        <f t="shared" si="1"/>
        <v>#REF!</v>
      </c>
      <c r="J59" s="28"/>
      <c r="K59" s="18" t="e">
        <f>#REF!</f>
        <v>#REF!</v>
      </c>
      <c r="L59" s="18" t="e">
        <f>#REF!</f>
        <v>#REF!</v>
      </c>
    </row>
    <row r="60" spans="1:15" ht="24.75" customHeight="1" x14ac:dyDescent="0.25">
      <c r="A60" s="85">
        <v>49</v>
      </c>
      <c r="B60" s="89" t="e">
        <f>#REF!</f>
        <v>#REF!</v>
      </c>
      <c r="C60" s="250" t="e">
        <f>#REF!</f>
        <v>#REF!</v>
      </c>
      <c r="D60" s="249" t="e">
        <f>#REF!</f>
        <v>#REF!</v>
      </c>
      <c r="E60" s="249" t="e">
        <f>#REF!</f>
        <v>#REF!</v>
      </c>
      <c r="F60" s="86"/>
      <c r="G60" s="249" t="e">
        <f t="shared" si="2"/>
        <v>#REF!</v>
      </c>
      <c r="H60" s="28"/>
      <c r="I60" s="32" t="e">
        <f t="shared" si="1"/>
        <v>#REF!</v>
      </c>
      <c r="J60" s="28"/>
      <c r="K60" s="18" t="e">
        <f>#REF!</f>
        <v>#REF!</v>
      </c>
      <c r="L60" s="18" t="e">
        <f>#REF!</f>
        <v>#REF!</v>
      </c>
    </row>
    <row r="61" spans="1:15" ht="15.75" x14ac:dyDescent="0.25">
      <c r="A61" s="85">
        <v>50</v>
      </c>
      <c r="B61" s="89" t="e">
        <f>#REF!</f>
        <v>#REF!</v>
      </c>
      <c r="C61" s="250" t="e">
        <f>#REF!</f>
        <v>#REF!</v>
      </c>
      <c r="D61" s="249" t="e">
        <f>#REF!</f>
        <v>#REF!</v>
      </c>
      <c r="E61" s="249" t="e">
        <f>#REF!</f>
        <v>#REF!</v>
      </c>
      <c r="F61" s="86"/>
      <c r="G61" s="249" t="e">
        <f t="shared" si="2"/>
        <v>#REF!</v>
      </c>
      <c r="H61" s="28"/>
      <c r="I61" s="32"/>
      <c r="J61" s="28"/>
      <c r="K61" s="18" t="e">
        <f>#REF!</f>
        <v>#REF!</v>
      </c>
      <c r="L61" s="18" t="e">
        <f>#REF!</f>
        <v>#REF!</v>
      </c>
    </row>
    <row r="62" spans="1:15" ht="15.75" x14ac:dyDescent="0.25">
      <c r="A62" s="85">
        <v>51</v>
      </c>
      <c r="B62" s="89" t="e">
        <f>#REF!</f>
        <v>#REF!</v>
      </c>
      <c r="C62" s="250" t="e">
        <f>#REF!</f>
        <v>#REF!</v>
      </c>
      <c r="D62" s="249" t="e">
        <f>#REF!</f>
        <v>#REF!</v>
      </c>
      <c r="E62" s="249" t="e">
        <f>#REF!</f>
        <v>#REF!</v>
      </c>
      <c r="F62" s="86"/>
      <c r="G62" s="249" t="e">
        <f t="shared" si="2"/>
        <v>#REF!</v>
      </c>
      <c r="H62" s="28"/>
      <c r="I62" s="32" t="e">
        <f>I50+I60</f>
        <v>#REF!</v>
      </c>
      <c r="J62" s="28"/>
      <c r="K62" s="18" t="e">
        <f>#REF!</f>
        <v>#REF!</v>
      </c>
      <c r="L62" s="18" t="e">
        <f>#REF!</f>
        <v>#REF!</v>
      </c>
    </row>
    <row r="63" spans="1:15" ht="26.25" customHeight="1" x14ac:dyDescent="0.25">
      <c r="A63" s="85">
        <v>52</v>
      </c>
      <c r="B63" s="89" t="e">
        <f>#REF!</f>
        <v>#REF!</v>
      </c>
      <c r="C63" s="250" t="e">
        <f>#REF!</f>
        <v>#REF!</v>
      </c>
      <c r="D63" s="249" t="e">
        <f>#REF!</f>
        <v>#REF!</v>
      </c>
      <c r="E63" s="249" t="e">
        <f>#REF!</f>
        <v>#REF!</v>
      </c>
      <c r="F63" s="86"/>
      <c r="G63" s="249" t="e">
        <f t="shared" si="2"/>
        <v>#REF!</v>
      </c>
      <c r="H63" s="28"/>
      <c r="I63" s="32" t="e">
        <f>I51+I62</f>
        <v>#REF!</v>
      </c>
      <c r="J63" s="28"/>
      <c r="K63" s="18" t="e">
        <f>#REF!</f>
        <v>#REF!</v>
      </c>
      <c r="L63" s="18" t="e">
        <f>#REF!</f>
        <v>#REF!</v>
      </c>
    </row>
    <row r="64" spans="1:15" ht="15.75" x14ac:dyDescent="0.25">
      <c r="A64" s="85">
        <v>53</v>
      </c>
      <c r="B64" s="89" t="e">
        <f>#REF!</f>
        <v>#REF!</v>
      </c>
      <c r="C64" s="250" t="e">
        <f>#REF!</f>
        <v>#REF!</v>
      </c>
      <c r="D64" s="249" t="e">
        <f>#REF!</f>
        <v>#REF!</v>
      </c>
      <c r="E64" s="249" t="e">
        <f>#REF!</f>
        <v>#REF!</v>
      </c>
      <c r="F64" s="86"/>
      <c r="G64" s="249" t="e">
        <f t="shared" si="2"/>
        <v>#REF!</v>
      </c>
      <c r="H64" s="28"/>
      <c r="I64" s="32" t="e">
        <f>I52+I63</f>
        <v>#REF!</v>
      </c>
      <c r="J64" s="28"/>
      <c r="K64" s="18" t="e">
        <f>#REF!</f>
        <v>#REF!</v>
      </c>
      <c r="L64" s="18" t="e">
        <f>#REF!</f>
        <v>#REF!</v>
      </c>
      <c r="O64" s="53"/>
    </row>
    <row r="65" spans="1:12" ht="15.75" x14ac:dyDescent="0.25">
      <c r="A65" s="85">
        <v>54</v>
      </c>
      <c r="B65" s="89" t="e">
        <f>#REF!</f>
        <v>#REF!</v>
      </c>
      <c r="C65" s="250" t="e">
        <f>#REF!</f>
        <v>#REF!</v>
      </c>
      <c r="D65" s="249" t="e">
        <f>#REF!</f>
        <v>#REF!</v>
      </c>
      <c r="E65" s="249" t="e">
        <f>#REF!</f>
        <v>#REF!</v>
      </c>
      <c r="F65" s="86"/>
      <c r="G65" s="249" t="e">
        <f t="shared" si="2"/>
        <v>#REF!</v>
      </c>
      <c r="H65" s="28"/>
      <c r="I65" s="32" t="e">
        <f>I53+I64</f>
        <v>#REF!</v>
      </c>
      <c r="J65" s="28"/>
      <c r="K65" s="18" t="e">
        <f>#REF!</f>
        <v>#REF!</v>
      </c>
      <c r="L65" s="18" t="e">
        <f>#REF!</f>
        <v>#REF!</v>
      </c>
    </row>
    <row r="66" spans="1:12" ht="26.25" customHeight="1" x14ac:dyDescent="0.25">
      <c r="A66" s="85">
        <v>55</v>
      </c>
      <c r="B66" s="89" t="e">
        <f>#REF!</f>
        <v>#REF!</v>
      </c>
      <c r="C66" s="250" t="e">
        <f>#REF!</f>
        <v>#REF!</v>
      </c>
      <c r="D66" s="249" t="e">
        <f>#REF!</f>
        <v>#REF!</v>
      </c>
      <c r="E66" s="249" t="e">
        <f>#REF!</f>
        <v>#REF!</v>
      </c>
      <c r="F66" s="86"/>
      <c r="G66" s="249" t="e">
        <f t="shared" si="2"/>
        <v>#REF!</v>
      </c>
      <c r="H66" s="28"/>
      <c r="I66" s="32" t="e">
        <f>I54+I65</f>
        <v>#REF!</v>
      </c>
      <c r="J66" s="28"/>
      <c r="K66" s="18" t="e">
        <f>#REF!</f>
        <v>#REF!</v>
      </c>
      <c r="L66" s="18" t="e">
        <f>#REF!</f>
        <v>#REF!</v>
      </c>
    </row>
    <row r="67" spans="1:12" ht="15.75" x14ac:dyDescent="0.25">
      <c r="A67" s="85">
        <v>56</v>
      </c>
      <c r="B67" s="89" t="e">
        <f>#REF!</f>
        <v>#REF!</v>
      </c>
      <c r="C67" s="250" t="e">
        <f>#REF!</f>
        <v>#REF!</v>
      </c>
      <c r="D67" s="249" t="e">
        <f>#REF!</f>
        <v>#REF!</v>
      </c>
      <c r="E67" s="249" t="e">
        <f>#REF!</f>
        <v>#REF!</v>
      </c>
      <c r="F67" s="86"/>
      <c r="G67" s="249" t="e">
        <f t="shared" si="2"/>
        <v>#REF!</v>
      </c>
      <c r="H67" s="28"/>
      <c r="I67" s="32" t="e">
        <f>I55+I66</f>
        <v>#REF!</v>
      </c>
      <c r="J67" s="28"/>
      <c r="K67" s="18" t="e">
        <f>#REF!</f>
        <v>#REF!</v>
      </c>
      <c r="L67" s="18" t="e">
        <f>#REF!</f>
        <v>#REF!</v>
      </c>
    </row>
    <row r="68" spans="1:12" x14ac:dyDescent="0.25">
      <c r="A68" s="85"/>
      <c r="B68" s="258" t="e">
        <f>#REF!</f>
        <v>#REF!</v>
      </c>
      <c r="C68" s="89"/>
      <c r="D68" s="259" t="e">
        <f>SUM(D53:D67)</f>
        <v>#REF!</v>
      </c>
      <c r="E68" s="259" t="e">
        <f>SUM(E53:E67)</f>
        <v>#REF!</v>
      </c>
      <c r="F68" s="86"/>
      <c r="G68" s="259" t="e">
        <f>SUM(G53:G67)</f>
        <v>#REF!</v>
      </c>
      <c r="H68" s="28"/>
      <c r="I68" s="259" t="e">
        <f>SUM(I53:I67)</f>
        <v>#REF!</v>
      </c>
      <c r="J68" s="28"/>
      <c r="K68" s="259" t="e">
        <f>SUM(K53:K67)</f>
        <v>#REF!</v>
      </c>
      <c r="L68" s="259" t="e">
        <f>SUM(L53:L67)</f>
        <v>#REF!</v>
      </c>
    </row>
    <row r="69" spans="1:12" x14ac:dyDescent="0.25">
      <c r="A69" s="85"/>
      <c r="B69" s="89" t="e">
        <f>#REF!</f>
        <v>#REF!</v>
      </c>
      <c r="C69" s="250" t="e">
        <f>#REF!</f>
        <v>#REF!</v>
      </c>
      <c r="D69" s="89" t="e">
        <f>#REF!</f>
        <v>#REF!</v>
      </c>
      <c r="E69" s="89" t="e">
        <f>#REF!</f>
        <v>#REF!</v>
      </c>
      <c r="F69" s="86"/>
      <c r="G69" s="249" t="e">
        <f t="shared" si="2"/>
        <v>#REF!</v>
      </c>
      <c r="H69" s="28"/>
      <c r="I69" s="28"/>
      <c r="J69" s="28"/>
      <c r="K69" s="28"/>
      <c r="L69" s="28"/>
    </row>
    <row r="70" spans="1:12" x14ac:dyDescent="0.25">
      <c r="A70" s="28"/>
      <c r="B70" s="89" t="e">
        <f>#REF!</f>
        <v>#REF!</v>
      </c>
      <c r="C70" s="250" t="e">
        <f>#REF!</f>
        <v>#REF!</v>
      </c>
      <c r="D70" s="89" t="e">
        <f>#REF!</f>
        <v>#REF!</v>
      </c>
      <c r="E70" s="89" t="e">
        <f>#REF!</f>
        <v>#REF!</v>
      </c>
      <c r="F70" s="86"/>
      <c r="G70" s="249" t="e">
        <f t="shared" si="2"/>
        <v>#REF!</v>
      </c>
      <c r="H70" s="28"/>
      <c r="I70" s="28"/>
      <c r="J70" s="28"/>
      <c r="K70" s="28"/>
      <c r="L70" s="28"/>
    </row>
    <row r="71" spans="1:12" x14ac:dyDescent="0.25">
      <c r="A71" s="28"/>
      <c r="B71" s="258" t="e">
        <f>#REF!</f>
        <v>#REF!</v>
      </c>
      <c r="C71" s="89"/>
      <c r="D71" s="259" t="e">
        <f>D51+D68+D69+D70</f>
        <v>#REF!</v>
      </c>
      <c r="E71" s="259" t="e">
        <f>E51+E68+E69+E70</f>
        <v>#REF!</v>
      </c>
      <c r="F71" s="28"/>
      <c r="G71" s="259" t="e">
        <f>G51+G68+G69+G70</f>
        <v>#REF!</v>
      </c>
      <c r="H71" s="28"/>
      <c r="I71" s="259" t="e">
        <f>I51+I68+I69+I70</f>
        <v>#REF!</v>
      </c>
      <c r="J71" s="28"/>
      <c r="K71" s="259" t="e">
        <f>K51+K68</f>
        <v>#REF!</v>
      </c>
      <c r="L71" s="259" t="e">
        <f>L51+L68</f>
        <v>#REF!</v>
      </c>
    </row>
    <row r="72" spans="1:12" x14ac:dyDescent="0.25">
      <c r="B72" s="257"/>
      <c r="C72" s="257"/>
      <c r="D72" s="257"/>
      <c r="E72" s="257"/>
    </row>
    <row r="73" spans="1:12" x14ac:dyDescent="0.25">
      <c r="B73" s="257"/>
      <c r="C73" s="257"/>
      <c r="D73" s="257"/>
      <c r="E73" s="257"/>
    </row>
    <row r="74" spans="1:12" x14ac:dyDescent="0.25">
      <c r="B74" s="257"/>
      <c r="C74" s="257"/>
      <c r="D74" s="257"/>
      <c r="E74" s="257"/>
    </row>
    <row r="75" spans="1:12" ht="16.5" x14ac:dyDescent="0.3">
      <c r="B75" s="257"/>
      <c r="C75" s="257"/>
      <c r="D75" s="257"/>
      <c r="E75" s="257"/>
      <c r="I75" s="107" t="s">
        <v>136</v>
      </c>
    </row>
    <row r="76" spans="1:12" x14ac:dyDescent="0.25">
      <c r="B76" s="257"/>
      <c r="C76" s="257"/>
      <c r="D76" s="257"/>
      <c r="E76" s="257"/>
    </row>
    <row r="77" spans="1:12" x14ac:dyDescent="0.25">
      <c r="B77" s="257"/>
      <c r="C77" s="257"/>
      <c r="D77" s="257"/>
      <c r="E77" s="257"/>
    </row>
    <row r="78" spans="1:12" x14ac:dyDescent="0.25">
      <c r="B78" s="257"/>
      <c r="C78" s="257"/>
      <c r="D78" s="257"/>
      <c r="E78" s="257"/>
    </row>
  </sheetData>
  <mergeCells count="12">
    <mergeCell ref="G5:G7"/>
    <mergeCell ref="C6:C7"/>
    <mergeCell ref="D6:D7"/>
    <mergeCell ref="C5:F5"/>
    <mergeCell ref="E6:E7"/>
    <mergeCell ref="F6:F7"/>
    <mergeCell ref="J5:L5"/>
    <mergeCell ref="H6:H7"/>
    <mergeCell ref="I6:I7"/>
    <mergeCell ref="J6:J7"/>
    <mergeCell ref="K6:L6"/>
    <mergeCell ref="H5:I5"/>
  </mergeCells>
  <printOptions horizontalCentered="1"/>
  <pageMargins left="0.45" right="0.25" top="0.25" bottom="0.5" header="0.3" footer="0"/>
  <pageSetup paperSize="9" scale="80" orientation="landscape" r:id="rId1"/>
  <rowBreaks count="1" manualBreakCount="1">
    <brk id="45" max="13" man="1"/>
  </rowBreaks>
  <ignoredErrors>
    <ignoredError sqref="G68" formula="1"/>
    <ignoredError sqref="L69" evalError="1"/>
    <ignoredError sqref="L52" evalError="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6DBA-6F64-4A12-9A2D-C2D6FC00CE96}">
  <dimension ref="A1:AG89"/>
  <sheetViews>
    <sheetView view="pageBreakPreview" zoomScale="90" zoomScaleNormal="90" zoomScaleSheetLayoutView="90" workbookViewId="0">
      <selection activeCell="AJ22" sqref="AJ22"/>
    </sheetView>
  </sheetViews>
  <sheetFormatPr defaultRowHeight="15" x14ac:dyDescent="0.25"/>
  <cols>
    <col min="1" max="1" width="3.140625" customWidth="1"/>
    <col min="2" max="2" width="9" bestFit="1" customWidth="1"/>
    <col min="3" max="3" width="27.5703125" customWidth="1"/>
    <col min="4" max="4" width="2.42578125" customWidth="1"/>
    <col min="5" max="5" width="12.140625" customWidth="1"/>
    <col min="6" max="6" width="8.7109375" customWidth="1"/>
    <col min="7" max="7" width="8.28515625" customWidth="1"/>
    <col min="8" max="8" width="6" customWidth="1"/>
    <col min="9" max="9" width="8.7109375" customWidth="1"/>
    <col min="10" max="10" width="5.140625" customWidth="1"/>
    <col min="11" max="12" width="5.7109375" hidden="1" customWidth="1"/>
    <col min="13" max="13" width="6.7109375" customWidth="1"/>
    <col min="14" max="14" width="6.140625" customWidth="1"/>
    <col min="15" max="15" width="5.7109375" customWidth="1"/>
    <col min="16" max="17" width="11.140625" hidden="1" customWidth="1"/>
    <col min="18" max="18" width="3" customWidth="1"/>
    <col min="19" max="19" width="2.140625" customWidth="1"/>
    <col min="20" max="20" width="2.28515625" customWidth="1"/>
    <col min="21" max="21" width="8.42578125" customWidth="1"/>
    <col min="22" max="22" width="8" customWidth="1"/>
    <col min="23" max="23" width="5.85546875" customWidth="1"/>
    <col min="24" max="24" width="8.5703125" customWidth="1"/>
    <col min="25" max="25" width="4.140625" customWidth="1"/>
    <col min="26" max="26" width="3.28515625" customWidth="1"/>
    <col min="27" max="27" width="3.5703125" customWidth="1"/>
    <col min="28" max="28" width="6.5703125" customWidth="1"/>
    <col min="29" max="29" width="5.85546875" hidden="1" customWidth="1"/>
    <col min="30" max="30" width="5.7109375" hidden="1" customWidth="1"/>
    <col min="31" max="31" width="9.140625" customWidth="1"/>
    <col min="32" max="32" width="6.42578125" customWidth="1"/>
    <col min="33" max="33" width="8.140625" customWidth="1"/>
  </cols>
  <sheetData>
    <row r="1" spans="1:33" ht="15.75" x14ac:dyDescent="0.3">
      <c r="A1" s="92"/>
      <c r="B1" s="92"/>
      <c r="C1" s="106"/>
      <c r="D1" s="106"/>
      <c r="E1" s="92"/>
      <c r="F1" s="106"/>
      <c r="G1" s="106"/>
      <c r="H1" s="222" t="s">
        <v>306</v>
      </c>
      <c r="I1" s="222"/>
      <c r="J1" s="106"/>
      <c r="K1" s="106"/>
      <c r="L1" s="106"/>
      <c r="M1" s="106"/>
      <c r="N1" s="106"/>
      <c r="O1" s="106"/>
      <c r="P1" s="106"/>
      <c r="Q1" s="106"/>
      <c r="R1" s="106"/>
      <c r="U1" s="221"/>
    </row>
    <row r="2" spans="1:33" ht="17.25" x14ac:dyDescent="0.3">
      <c r="A2" s="92"/>
      <c r="B2" s="92"/>
      <c r="C2" s="106"/>
      <c r="D2" s="106"/>
      <c r="E2" s="92"/>
      <c r="F2" s="106"/>
      <c r="G2" s="106"/>
      <c r="H2" s="222" t="s">
        <v>305</v>
      </c>
      <c r="I2" s="222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33" ht="15.75" x14ac:dyDescent="0.3">
      <c r="A3" s="92"/>
      <c r="B3" s="92"/>
      <c r="C3" s="106"/>
      <c r="D3" s="106"/>
      <c r="E3" s="92"/>
      <c r="F3" s="106"/>
      <c r="G3" s="106"/>
      <c r="H3" s="222" t="s">
        <v>308</v>
      </c>
      <c r="I3" s="222"/>
      <c r="J3" s="106"/>
      <c r="K3" s="106"/>
      <c r="L3" s="106"/>
      <c r="M3" s="106"/>
      <c r="N3" s="106"/>
      <c r="O3" s="106"/>
      <c r="P3" s="106"/>
      <c r="Q3" s="106"/>
      <c r="R3" s="106"/>
      <c r="U3" s="221"/>
    </row>
    <row r="4" spans="1:33" ht="15.75" x14ac:dyDescent="0.3">
      <c r="A4" s="92"/>
      <c r="B4" s="92"/>
      <c r="C4" s="106"/>
      <c r="D4" s="106"/>
      <c r="E4" s="92"/>
      <c r="F4" s="106"/>
      <c r="G4" s="106"/>
      <c r="J4" s="106"/>
      <c r="K4" s="106"/>
      <c r="L4" s="106"/>
      <c r="M4" s="106"/>
      <c r="N4" s="106"/>
      <c r="O4" s="106"/>
      <c r="P4" s="106"/>
      <c r="Q4" s="106"/>
      <c r="R4" s="106"/>
      <c r="U4" s="221"/>
    </row>
    <row r="5" spans="1:33" ht="12.75" customHeight="1" x14ac:dyDescent="0.25">
      <c r="H5" s="92"/>
      <c r="I5" s="92"/>
      <c r="J5" s="92"/>
      <c r="K5" s="92"/>
      <c r="L5" s="91"/>
      <c r="M5" s="91"/>
      <c r="N5" s="91"/>
      <c r="O5" s="91"/>
      <c r="P5" s="91"/>
      <c r="Q5" s="91"/>
      <c r="R5" s="91"/>
      <c r="AG5" s="223" t="s">
        <v>287</v>
      </c>
    </row>
    <row r="6" spans="1:33" ht="28.5" customHeight="1" x14ac:dyDescent="0.25">
      <c r="A6" s="453" t="s">
        <v>24</v>
      </c>
      <c r="B6" s="454" t="s">
        <v>284</v>
      </c>
      <c r="C6" s="454"/>
      <c r="D6" s="454"/>
      <c r="E6" s="454"/>
      <c r="F6" s="454"/>
      <c r="G6" s="454"/>
      <c r="H6" s="454"/>
      <c r="I6" s="453" t="s">
        <v>1</v>
      </c>
      <c r="J6" s="450" t="s">
        <v>303</v>
      </c>
      <c r="K6" s="450"/>
      <c r="L6" s="450"/>
      <c r="M6" s="450"/>
      <c r="N6" s="450"/>
      <c r="O6" s="450"/>
      <c r="P6" s="210"/>
      <c r="Q6" s="210"/>
      <c r="R6" s="443" t="s">
        <v>307</v>
      </c>
      <c r="S6" s="443"/>
      <c r="T6" s="443"/>
      <c r="U6" s="443"/>
      <c r="V6" s="443"/>
      <c r="W6" s="443"/>
      <c r="X6" s="443"/>
      <c r="Y6" s="443" t="s">
        <v>288</v>
      </c>
      <c r="Z6" s="443"/>
      <c r="AA6" s="443"/>
      <c r="AB6" s="443"/>
      <c r="AC6" s="443"/>
      <c r="AD6" s="443"/>
      <c r="AE6" s="443"/>
      <c r="AF6" s="443"/>
      <c r="AG6" s="443"/>
    </row>
    <row r="7" spans="1:33" ht="15.75" customHeight="1" x14ac:dyDescent="0.25">
      <c r="A7" s="453"/>
      <c r="B7" s="447" t="s">
        <v>289</v>
      </c>
      <c r="C7" s="447" t="s">
        <v>290</v>
      </c>
      <c r="D7" s="447" t="s">
        <v>291</v>
      </c>
      <c r="E7" s="447" t="s">
        <v>113</v>
      </c>
      <c r="F7" s="447" t="s">
        <v>109</v>
      </c>
      <c r="G7" s="447" t="s">
        <v>224</v>
      </c>
      <c r="H7" s="447" t="s">
        <v>114</v>
      </c>
      <c r="I7" s="453"/>
      <c r="J7" s="447" t="s">
        <v>109</v>
      </c>
      <c r="K7" s="447" t="s">
        <v>292</v>
      </c>
      <c r="L7" s="457" t="s">
        <v>293</v>
      </c>
      <c r="M7" s="457" t="s">
        <v>224</v>
      </c>
      <c r="N7" s="447" t="s">
        <v>114</v>
      </c>
      <c r="O7" s="447" t="s">
        <v>294</v>
      </c>
      <c r="P7" s="7"/>
      <c r="Q7" s="7"/>
      <c r="R7" s="447" t="s">
        <v>295</v>
      </c>
      <c r="S7" s="447" t="s">
        <v>296</v>
      </c>
      <c r="T7" s="447" t="s">
        <v>291</v>
      </c>
      <c r="U7" s="447" t="s">
        <v>109</v>
      </c>
      <c r="V7" s="447" t="s">
        <v>226</v>
      </c>
      <c r="W7" s="455" t="s">
        <v>114</v>
      </c>
      <c r="X7" s="447" t="s">
        <v>294</v>
      </c>
      <c r="Y7" s="447" t="s">
        <v>295</v>
      </c>
      <c r="Z7" s="457" t="s">
        <v>298</v>
      </c>
      <c r="AA7" s="447" t="s">
        <v>291</v>
      </c>
      <c r="AB7" s="447" t="s">
        <v>109</v>
      </c>
      <c r="AC7" s="447" t="s">
        <v>299</v>
      </c>
      <c r="AD7" s="447" t="s">
        <v>297</v>
      </c>
      <c r="AE7" s="447" t="s">
        <v>224</v>
      </c>
      <c r="AF7" s="447" t="s">
        <v>114</v>
      </c>
      <c r="AG7" s="447" t="s">
        <v>294</v>
      </c>
    </row>
    <row r="8" spans="1:33" ht="45" customHeight="1" x14ac:dyDescent="0.25">
      <c r="A8" s="453"/>
      <c r="B8" s="447"/>
      <c r="C8" s="447"/>
      <c r="D8" s="447"/>
      <c r="E8" s="447"/>
      <c r="F8" s="447"/>
      <c r="G8" s="447"/>
      <c r="H8" s="447"/>
      <c r="I8" s="453"/>
      <c r="J8" s="447"/>
      <c r="K8" s="447"/>
      <c r="L8" s="447"/>
      <c r="M8" s="457"/>
      <c r="N8" s="447"/>
      <c r="O8" s="447"/>
      <c r="P8" s="7"/>
      <c r="Q8" s="7"/>
      <c r="R8" s="447"/>
      <c r="S8" s="447"/>
      <c r="T8" s="447"/>
      <c r="U8" s="447"/>
      <c r="V8" s="447"/>
      <c r="W8" s="456"/>
      <c r="X8" s="447"/>
      <c r="Y8" s="447"/>
      <c r="Z8" s="457"/>
      <c r="AA8" s="447"/>
      <c r="AB8" s="447"/>
      <c r="AC8" s="447"/>
      <c r="AD8" s="447"/>
      <c r="AE8" s="447"/>
      <c r="AF8" s="447"/>
      <c r="AG8" s="447"/>
    </row>
    <row r="9" spans="1:33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/>
      <c r="J9" s="14">
        <v>9</v>
      </c>
      <c r="K9" s="14">
        <v>10</v>
      </c>
      <c r="L9" s="14">
        <v>11</v>
      </c>
      <c r="M9" s="14">
        <v>10</v>
      </c>
      <c r="N9" s="14"/>
      <c r="O9" s="14">
        <v>11</v>
      </c>
      <c r="P9" s="14"/>
      <c r="Q9" s="14"/>
      <c r="R9" s="14">
        <v>12</v>
      </c>
      <c r="S9" s="14">
        <v>13</v>
      </c>
      <c r="T9" s="14">
        <v>14</v>
      </c>
      <c r="U9" s="14">
        <v>15</v>
      </c>
      <c r="V9" s="14">
        <v>16</v>
      </c>
      <c r="W9" s="14"/>
      <c r="X9" s="14">
        <v>17</v>
      </c>
      <c r="Y9" s="14">
        <v>18</v>
      </c>
      <c r="Z9" s="14">
        <v>19</v>
      </c>
      <c r="AA9" s="14">
        <v>20</v>
      </c>
      <c r="AB9" s="14">
        <v>21</v>
      </c>
      <c r="AC9" s="14"/>
      <c r="AD9" s="14"/>
      <c r="AE9" s="14">
        <v>22</v>
      </c>
      <c r="AF9" s="14"/>
      <c r="AG9" s="14">
        <v>23</v>
      </c>
    </row>
    <row r="10" spans="1:33" ht="12" customHeight="1" x14ac:dyDescent="0.25">
      <c r="A10" s="14" t="s">
        <v>28</v>
      </c>
      <c r="B10" s="14"/>
      <c r="C10" s="224" t="s">
        <v>51</v>
      </c>
      <c r="D10" s="14"/>
      <c r="E10" s="14"/>
      <c r="F10" s="14"/>
      <c r="G10" s="14"/>
      <c r="H10" s="7"/>
      <c r="I10" s="7"/>
      <c r="J10" s="14"/>
      <c r="K10" s="14"/>
      <c r="L10" s="7"/>
      <c r="M10" s="7"/>
      <c r="N10" s="7"/>
      <c r="O10" s="7"/>
      <c r="P10" s="7"/>
      <c r="Q10" s="7"/>
      <c r="R10" s="7"/>
      <c r="S10" s="225"/>
      <c r="T10" s="226"/>
      <c r="U10" s="225"/>
      <c r="V10" s="225"/>
      <c r="W10" s="225"/>
      <c r="X10" s="225"/>
      <c r="Y10" s="227"/>
      <c r="Z10" s="227"/>
      <c r="AA10" s="227"/>
      <c r="AB10" s="227"/>
      <c r="AC10" s="227"/>
      <c r="AD10" s="227"/>
      <c r="AE10" s="227"/>
      <c r="AF10" s="227"/>
      <c r="AG10" s="227"/>
    </row>
    <row r="11" spans="1:33" ht="12" customHeight="1" x14ac:dyDescent="0.25">
      <c r="A11" s="228">
        <v>1</v>
      </c>
      <c r="B11" s="228" t="e">
        <f>#REF!</f>
        <v>#REF!</v>
      </c>
      <c r="C11" s="229" t="e">
        <f>#REF!</f>
        <v>#REF!</v>
      </c>
      <c r="D11" s="228"/>
      <c r="E11" s="228" t="e">
        <f>#REF!</f>
        <v>#REF!</v>
      </c>
      <c r="F11" s="234" t="e">
        <f>#REF!</f>
        <v>#REF!</v>
      </c>
      <c r="G11" s="261" t="e">
        <f>#REF!</f>
        <v>#REF!</v>
      </c>
      <c r="H11" s="24"/>
      <c r="I11" s="24" t="e">
        <f t="shared" ref="I11:I51" si="0">F11+G11</f>
        <v>#REF!</v>
      </c>
      <c r="J11" s="230"/>
      <c r="K11" s="230"/>
      <c r="L11" s="230"/>
      <c r="M11" s="230"/>
      <c r="N11" s="230"/>
      <c r="O11" s="230"/>
      <c r="P11" s="14"/>
      <c r="Q11" s="231"/>
      <c r="R11" s="7"/>
      <c r="S11" s="19"/>
      <c r="T11" s="19"/>
      <c r="U11" s="230" t="e">
        <f>F11-J11</f>
        <v>#REF!</v>
      </c>
      <c r="V11" s="24" t="e">
        <f>G11-M11</f>
        <v>#REF!</v>
      </c>
      <c r="W11" s="232"/>
      <c r="X11" s="233" t="e">
        <f>I11-O11</f>
        <v>#REF!</v>
      </c>
      <c r="Y11" s="227"/>
      <c r="Z11" s="227"/>
      <c r="AA11" s="227"/>
      <c r="AB11" s="230" t="e">
        <f>#REF!</f>
        <v>#REF!</v>
      </c>
      <c r="AC11" s="230" t="e">
        <f>#REF!</f>
        <v>#REF!</v>
      </c>
      <c r="AD11" s="230" t="e">
        <f>#REF!</f>
        <v>#REF!</v>
      </c>
      <c r="AE11" s="230" t="e">
        <f>#REF!</f>
        <v>#REF!</v>
      </c>
      <c r="AF11" s="234"/>
      <c r="AG11" s="230" t="e">
        <f>AB11+AE11</f>
        <v>#REF!</v>
      </c>
    </row>
    <row r="12" spans="1:33" ht="12" customHeight="1" x14ac:dyDescent="0.25">
      <c r="A12" s="228">
        <v>2</v>
      </c>
      <c r="B12" s="228" t="e">
        <f>#REF!</f>
        <v>#REF!</v>
      </c>
      <c r="C12" s="229" t="e">
        <f>#REF!</f>
        <v>#REF!</v>
      </c>
      <c r="D12" s="228"/>
      <c r="E12" s="228" t="e">
        <f>#REF!</f>
        <v>#REF!</v>
      </c>
      <c r="F12" s="234" t="e">
        <f>#REF!</f>
        <v>#REF!</v>
      </c>
      <c r="G12" s="261" t="e">
        <f>#REF!</f>
        <v>#REF!</v>
      </c>
      <c r="H12" s="24"/>
      <c r="I12" s="24" t="e">
        <f t="shared" si="0"/>
        <v>#REF!</v>
      </c>
      <c r="J12" s="230"/>
      <c r="K12" s="230"/>
      <c r="L12" s="230"/>
      <c r="M12" s="230"/>
      <c r="N12" s="230"/>
      <c r="O12" s="230"/>
      <c r="P12" s="14"/>
      <c r="Q12" s="231"/>
      <c r="R12" s="7"/>
      <c r="S12" s="19"/>
      <c r="T12" s="19"/>
      <c r="U12" s="230" t="e">
        <f t="shared" ref="U12:U51" si="1">F12-J12</f>
        <v>#REF!</v>
      </c>
      <c r="V12" s="24" t="e">
        <f t="shared" ref="V12:V51" si="2">G12-M12</f>
        <v>#REF!</v>
      </c>
      <c r="W12" s="232"/>
      <c r="X12" s="233" t="e">
        <f t="shared" ref="X12:X51" si="3">I12-O12</f>
        <v>#REF!</v>
      </c>
      <c r="Y12" s="227"/>
      <c r="Z12" s="227"/>
      <c r="AA12" s="227"/>
      <c r="AB12" s="230" t="e">
        <f>#REF!</f>
        <v>#REF!</v>
      </c>
      <c r="AC12" s="230" t="e">
        <f>#REF!</f>
        <v>#REF!</v>
      </c>
      <c r="AD12" s="230" t="e">
        <f>#REF!</f>
        <v>#REF!</v>
      </c>
      <c r="AE12" s="230" t="e">
        <f>#REF!</f>
        <v>#REF!</v>
      </c>
      <c r="AF12" s="234"/>
      <c r="AG12" s="230" t="e">
        <f t="shared" ref="AG12:AG51" si="4">AB12+AE12</f>
        <v>#REF!</v>
      </c>
    </row>
    <row r="13" spans="1:33" ht="12" customHeight="1" x14ac:dyDescent="0.25">
      <c r="A13" s="228">
        <v>3</v>
      </c>
      <c r="B13" s="228" t="e">
        <f>#REF!</f>
        <v>#REF!</v>
      </c>
      <c r="C13" s="229" t="e">
        <f>#REF!</f>
        <v>#REF!</v>
      </c>
      <c r="D13" s="228"/>
      <c r="E13" s="228" t="e">
        <f>#REF!</f>
        <v>#REF!</v>
      </c>
      <c r="F13" s="234" t="e">
        <f>#REF!</f>
        <v>#REF!</v>
      </c>
      <c r="G13" s="261" t="e">
        <f>#REF!</f>
        <v>#REF!</v>
      </c>
      <c r="H13" s="24"/>
      <c r="I13" s="24" t="e">
        <f t="shared" si="0"/>
        <v>#REF!</v>
      </c>
      <c r="J13" s="230"/>
      <c r="K13" s="230"/>
      <c r="L13" s="230"/>
      <c r="M13" s="230"/>
      <c r="N13" s="230"/>
      <c r="O13" s="230"/>
      <c r="P13" s="14"/>
      <c r="Q13" s="231"/>
      <c r="R13" s="7"/>
      <c r="S13" s="19"/>
      <c r="T13" s="19"/>
      <c r="U13" s="230" t="e">
        <f t="shared" si="1"/>
        <v>#REF!</v>
      </c>
      <c r="V13" s="24" t="e">
        <f t="shared" si="2"/>
        <v>#REF!</v>
      </c>
      <c r="W13" s="230"/>
      <c r="X13" s="233" t="e">
        <f t="shared" si="3"/>
        <v>#REF!</v>
      </c>
      <c r="Y13" s="230"/>
      <c r="Z13" s="230"/>
      <c r="AA13" s="230"/>
      <c r="AB13" s="230" t="e">
        <f>#REF!</f>
        <v>#REF!</v>
      </c>
      <c r="AC13" s="230" t="e">
        <f>#REF!</f>
        <v>#REF!</v>
      </c>
      <c r="AD13" s="230" t="e">
        <f>#REF!</f>
        <v>#REF!</v>
      </c>
      <c r="AE13" s="230" t="e">
        <f>#REF!</f>
        <v>#REF!</v>
      </c>
      <c r="AF13" s="230"/>
      <c r="AG13" s="230" t="e">
        <f t="shared" si="4"/>
        <v>#REF!</v>
      </c>
    </row>
    <row r="14" spans="1:33" ht="12" customHeight="1" x14ac:dyDescent="0.25">
      <c r="A14" s="228">
        <v>4</v>
      </c>
      <c r="B14" s="228" t="e">
        <f>#REF!</f>
        <v>#REF!</v>
      </c>
      <c r="C14" s="229" t="e">
        <f>#REF!</f>
        <v>#REF!</v>
      </c>
      <c r="D14" s="228"/>
      <c r="E14" s="228" t="e">
        <f>#REF!</f>
        <v>#REF!</v>
      </c>
      <c r="F14" s="234" t="e">
        <f>#REF!</f>
        <v>#REF!</v>
      </c>
      <c r="G14" s="261" t="e">
        <f>#REF!</f>
        <v>#REF!</v>
      </c>
      <c r="H14" s="24"/>
      <c r="I14" s="24" t="e">
        <f t="shared" si="0"/>
        <v>#REF!</v>
      </c>
      <c r="J14" s="230"/>
      <c r="K14" s="230"/>
      <c r="L14" s="230"/>
      <c r="M14" s="230"/>
      <c r="N14" s="230"/>
      <c r="O14" s="230"/>
      <c r="P14" s="14"/>
      <c r="Q14" s="231"/>
      <c r="R14" s="7"/>
      <c r="S14" s="19"/>
      <c r="T14" s="19"/>
      <c r="U14" s="230" t="e">
        <f t="shared" si="1"/>
        <v>#REF!</v>
      </c>
      <c r="V14" s="24" t="e">
        <f t="shared" si="2"/>
        <v>#REF!</v>
      </c>
      <c r="W14" s="230"/>
      <c r="X14" s="233" t="e">
        <f t="shared" si="3"/>
        <v>#REF!</v>
      </c>
      <c r="Y14" s="230"/>
      <c r="Z14" s="230"/>
      <c r="AA14" s="230"/>
      <c r="AB14" s="230" t="e">
        <f>#REF!</f>
        <v>#REF!</v>
      </c>
      <c r="AC14" s="230" t="e">
        <f>#REF!</f>
        <v>#REF!</v>
      </c>
      <c r="AD14" s="230" t="e">
        <f>#REF!</f>
        <v>#REF!</v>
      </c>
      <c r="AE14" s="230" t="e">
        <f>#REF!</f>
        <v>#REF!</v>
      </c>
      <c r="AF14" s="230"/>
      <c r="AG14" s="230" t="e">
        <f t="shared" si="4"/>
        <v>#REF!</v>
      </c>
    </row>
    <row r="15" spans="1:33" ht="12" customHeight="1" x14ac:dyDescent="0.25">
      <c r="A15" s="228">
        <v>5</v>
      </c>
      <c r="B15" s="228" t="e">
        <f>#REF!</f>
        <v>#REF!</v>
      </c>
      <c r="C15" s="229" t="e">
        <f>#REF!</f>
        <v>#REF!</v>
      </c>
      <c r="D15" s="228"/>
      <c r="E15" s="228" t="e">
        <f>#REF!</f>
        <v>#REF!</v>
      </c>
      <c r="F15" s="234" t="e">
        <f>#REF!</f>
        <v>#REF!</v>
      </c>
      <c r="G15" s="261" t="e">
        <f>#REF!</f>
        <v>#REF!</v>
      </c>
      <c r="H15" s="24"/>
      <c r="I15" s="24" t="e">
        <f t="shared" si="0"/>
        <v>#REF!</v>
      </c>
      <c r="J15" s="230"/>
      <c r="K15" s="230"/>
      <c r="L15" s="230"/>
      <c r="M15" s="230"/>
      <c r="N15" s="230"/>
      <c r="O15" s="230"/>
      <c r="P15" s="14"/>
      <c r="Q15" s="231"/>
      <c r="R15" s="7"/>
      <c r="S15" s="19"/>
      <c r="T15" s="19"/>
      <c r="U15" s="230" t="e">
        <f t="shared" si="1"/>
        <v>#REF!</v>
      </c>
      <c r="V15" s="24" t="e">
        <f t="shared" si="2"/>
        <v>#REF!</v>
      </c>
      <c r="W15" s="230"/>
      <c r="X15" s="233" t="e">
        <f t="shared" si="3"/>
        <v>#REF!</v>
      </c>
      <c r="Y15" s="230"/>
      <c r="Z15" s="230"/>
      <c r="AA15" s="230"/>
      <c r="AB15" s="230" t="e">
        <f>#REF!</f>
        <v>#REF!</v>
      </c>
      <c r="AC15" s="230" t="e">
        <f>#REF!</f>
        <v>#REF!</v>
      </c>
      <c r="AD15" s="230" t="e">
        <f>#REF!</f>
        <v>#REF!</v>
      </c>
      <c r="AE15" s="230" t="e">
        <f>#REF!</f>
        <v>#REF!</v>
      </c>
      <c r="AF15" s="230"/>
      <c r="AG15" s="230" t="e">
        <f t="shared" si="4"/>
        <v>#REF!</v>
      </c>
    </row>
    <row r="16" spans="1:33" ht="12" customHeight="1" x14ac:dyDescent="0.25">
      <c r="A16" s="228">
        <v>6</v>
      </c>
      <c r="B16" s="228" t="e">
        <f>#REF!</f>
        <v>#REF!</v>
      </c>
      <c r="C16" s="229" t="e">
        <f>#REF!</f>
        <v>#REF!</v>
      </c>
      <c r="D16" s="228"/>
      <c r="E16" s="228" t="e">
        <f>#REF!</f>
        <v>#REF!</v>
      </c>
      <c r="F16" s="261" t="e">
        <f>#REF!</f>
        <v>#REF!</v>
      </c>
      <c r="G16" s="261" t="e">
        <f>#REF!</f>
        <v>#REF!</v>
      </c>
      <c r="H16" s="24"/>
      <c r="I16" s="24" t="e">
        <f t="shared" si="0"/>
        <v>#REF!</v>
      </c>
      <c r="J16" s="230"/>
      <c r="K16" s="230"/>
      <c r="L16" s="230"/>
      <c r="M16" s="230"/>
      <c r="N16" s="230"/>
      <c r="O16" s="230"/>
      <c r="P16" s="14"/>
      <c r="Q16" s="231"/>
      <c r="R16" s="7"/>
      <c r="S16" s="19"/>
      <c r="T16" s="19"/>
      <c r="U16" s="230" t="e">
        <f t="shared" si="1"/>
        <v>#REF!</v>
      </c>
      <c r="V16" s="24" t="e">
        <f t="shared" si="2"/>
        <v>#REF!</v>
      </c>
      <c r="W16" s="230"/>
      <c r="X16" s="233" t="e">
        <f t="shared" si="3"/>
        <v>#REF!</v>
      </c>
      <c r="Y16" s="230"/>
      <c r="Z16" s="230"/>
      <c r="AA16" s="230"/>
      <c r="AB16" s="230" t="e">
        <f>#REF!</f>
        <v>#REF!</v>
      </c>
      <c r="AC16" s="230" t="e">
        <f>#REF!</f>
        <v>#REF!</v>
      </c>
      <c r="AD16" s="230" t="e">
        <f>#REF!</f>
        <v>#REF!</v>
      </c>
      <c r="AE16" s="230" t="e">
        <f>#REF!</f>
        <v>#REF!</v>
      </c>
      <c r="AF16" s="230"/>
      <c r="AG16" s="230" t="e">
        <f t="shared" si="4"/>
        <v>#REF!</v>
      </c>
    </row>
    <row r="17" spans="1:33" ht="12" customHeight="1" x14ac:dyDescent="0.25">
      <c r="A17" s="228">
        <v>7</v>
      </c>
      <c r="B17" s="228" t="e">
        <f>#REF!</f>
        <v>#REF!</v>
      </c>
      <c r="C17" s="229" t="e">
        <f>#REF!</f>
        <v>#REF!</v>
      </c>
      <c r="D17" s="228"/>
      <c r="E17" s="228" t="e">
        <f>#REF!</f>
        <v>#REF!</v>
      </c>
      <c r="F17" s="261" t="e">
        <f>#REF!</f>
        <v>#REF!</v>
      </c>
      <c r="G17" s="261" t="e">
        <f>#REF!</f>
        <v>#REF!</v>
      </c>
      <c r="H17" s="24"/>
      <c r="I17" s="24" t="e">
        <f t="shared" si="0"/>
        <v>#REF!</v>
      </c>
      <c r="J17" s="230"/>
      <c r="K17" s="230"/>
      <c r="L17" s="230"/>
      <c r="M17" s="230"/>
      <c r="N17" s="230"/>
      <c r="O17" s="230"/>
      <c r="P17" s="14"/>
      <c r="Q17" s="231"/>
      <c r="R17" s="7"/>
      <c r="S17" s="19"/>
      <c r="T17" s="19"/>
      <c r="U17" s="230" t="e">
        <f t="shared" si="1"/>
        <v>#REF!</v>
      </c>
      <c r="V17" s="24" t="e">
        <f t="shared" si="2"/>
        <v>#REF!</v>
      </c>
      <c r="W17" s="230"/>
      <c r="X17" s="233" t="e">
        <f t="shared" si="3"/>
        <v>#REF!</v>
      </c>
      <c r="Y17" s="230"/>
      <c r="Z17" s="230"/>
      <c r="AA17" s="230"/>
      <c r="AB17" s="230" t="e">
        <f>#REF!</f>
        <v>#REF!</v>
      </c>
      <c r="AC17" s="230" t="e">
        <f>#REF!</f>
        <v>#REF!</v>
      </c>
      <c r="AD17" s="230" t="e">
        <f>#REF!</f>
        <v>#REF!</v>
      </c>
      <c r="AE17" s="230" t="e">
        <f>#REF!</f>
        <v>#REF!</v>
      </c>
      <c r="AF17" s="230"/>
      <c r="AG17" s="230" t="e">
        <f t="shared" si="4"/>
        <v>#REF!</v>
      </c>
    </row>
    <row r="18" spans="1:33" ht="12" customHeight="1" x14ac:dyDescent="0.25">
      <c r="A18" s="228">
        <v>8</v>
      </c>
      <c r="B18" s="228" t="e">
        <f>#REF!</f>
        <v>#REF!</v>
      </c>
      <c r="C18" s="229" t="e">
        <f>#REF!</f>
        <v>#REF!</v>
      </c>
      <c r="D18" s="228"/>
      <c r="E18" s="228" t="e">
        <f>#REF!</f>
        <v>#REF!</v>
      </c>
      <c r="F18" s="261" t="e">
        <f>#REF!</f>
        <v>#REF!</v>
      </c>
      <c r="G18" s="261" t="e">
        <f>#REF!</f>
        <v>#REF!</v>
      </c>
      <c r="H18" s="24"/>
      <c r="I18" s="24" t="e">
        <f t="shared" si="0"/>
        <v>#REF!</v>
      </c>
      <c r="J18" s="230"/>
      <c r="K18" s="230"/>
      <c r="L18" s="230"/>
      <c r="M18" s="230"/>
      <c r="N18" s="230"/>
      <c r="O18" s="230"/>
      <c r="P18" s="14"/>
      <c r="Q18" s="231"/>
      <c r="R18" s="7"/>
      <c r="S18" s="19"/>
      <c r="T18" s="19"/>
      <c r="U18" s="230" t="e">
        <f t="shared" si="1"/>
        <v>#REF!</v>
      </c>
      <c r="V18" s="24" t="e">
        <f t="shared" si="2"/>
        <v>#REF!</v>
      </c>
      <c r="W18" s="230"/>
      <c r="X18" s="233" t="e">
        <f t="shared" si="3"/>
        <v>#REF!</v>
      </c>
      <c r="Y18" s="230"/>
      <c r="Z18" s="230"/>
      <c r="AA18" s="230"/>
      <c r="AB18" s="230" t="e">
        <f>#REF!</f>
        <v>#REF!</v>
      </c>
      <c r="AC18" s="230" t="e">
        <f>#REF!</f>
        <v>#REF!</v>
      </c>
      <c r="AD18" s="230" t="e">
        <f>#REF!</f>
        <v>#REF!</v>
      </c>
      <c r="AE18" s="230" t="e">
        <f>#REF!</f>
        <v>#REF!</v>
      </c>
      <c r="AF18" s="230"/>
      <c r="AG18" s="230" t="e">
        <f t="shared" si="4"/>
        <v>#REF!</v>
      </c>
    </row>
    <row r="19" spans="1:33" ht="12" customHeight="1" x14ac:dyDescent="0.25">
      <c r="A19" s="228">
        <v>9</v>
      </c>
      <c r="B19" s="228" t="e">
        <f>#REF!</f>
        <v>#REF!</v>
      </c>
      <c r="C19" s="229" t="e">
        <f>#REF!</f>
        <v>#REF!</v>
      </c>
      <c r="D19" s="228"/>
      <c r="E19" s="228" t="e">
        <f>#REF!</f>
        <v>#REF!</v>
      </c>
      <c r="F19" s="261" t="e">
        <f>#REF!</f>
        <v>#REF!</v>
      </c>
      <c r="G19" s="261" t="e">
        <f>#REF!</f>
        <v>#REF!</v>
      </c>
      <c r="H19" s="24"/>
      <c r="I19" s="24" t="e">
        <f t="shared" si="0"/>
        <v>#REF!</v>
      </c>
      <c r="J19" s="230"/>
      <c r="K19" s="230"/>
      <c r="L19" s="230"/>
      <c r="M19" s="230"/>
      <c r="N19" s="230"/>
      <c r="O19" s="230"/>
      <c r="P19" s="14"/>
      <c r="Q19" s="231"/>
      <c r="R19" s="7"/>
      <c r="S19" s="19"/>
      <c r="T19" s="19"/>
      <c r="U19" s="230" t="e">
        <f t="shared" si="1"/>
        <v>#REF!</v>
      </c>
      <c r="V19" s="24" t="e">
        <f t="shared" si="2"/>
        <v>#REF!</v>
      </c>
      <c r="W19" s="230"/>
      <c r="X19" s="233" t="e">
        <f t="shared" si="3"/>
        <v>#REF!</v>
      </c>
      <c r="Y19" s="230"/>
      <c r="Z19" s="230"/>
      <c r="AA19" s="230"/>
      <c r="AB19" s="230" t="e">
        <f>#REF!</f>
        <v>#REF!</v>
      </c>
      <c r="AC19" s="230" t="e">
        <f>#REF!</f>
        <v>#REF!</v>
      </c>
      <c r="AD19" s="230" t="e">
        <f>#REF!</f>
        <v>#REF!</v>
      </c>
      <c r="AE19" s="230" t="e">
        <f>#REF!</f>
        <v>#REF!</v>
      </c>
      <c r="AF19" s="230"/>
      <c r="AG19" s="230" t="e">
        <f t="shared" si="4"/>
        <v>#REF!</v>
      </c>
    </row>
    <row r="20" spans="1:33" ht="12" customHeight="1" x14ac:dyDescent="0.25">
      <c r="A20" s="228">
        <v>10</v>
      </c>
      <c r="B20" s="228" t="e">
        <f>#REF!</f>
        <v>#REF!</v>
      </c>
      <c r="C20" s="229" t="e">
        <f>#REF!</f>
        <v>#REF!</v>
      </c>
      <c r="D20" s="228"/>
      <c r="E20" s="228" t="e">
        <f>#REF!</f>
        <v>#REF!</v>
      </c>
      <c r="F20" s="261" t="e">
        <f>#REF!</f>
        <v>#REF!</v>
      </c>
      <c r="G20" s="261" t="e">
        <f>#REF!</f>
        <v>#REF!</v>
      </c>
      <c r="H20" s="24"/>
      <c r="I20" s="24" t="e">
        <f t="shared" si="0"/>
        <v>#REF!</v>
      </c>
      <c r="J20" s="230"/>
      <c r="K20" s="230"/>
      <c r="L20" s="230"/>
      <c r="M20" s="230"/>
      <c r="N20" s="230"/>
      <c r="O20" s="230"/>
      <c r="P20" s="14"/>
      <c r="Q20" s="231"/>
      <c r="R20" s="7"/>
      <c r="S20" s="19"/>
      <c r="T20" s="19"/>
      <c r="U20" s="230" t="e">
        <f t="shared" si="1"/>
        <v>#REF!</v>
      </c>
      <c r="V20" s="24" t="e">
        <f t="shared" si="2"/>
        <v>#REF!</v>
      </c>
      <c r="W20" s="230"/>
      <c r="X20" s="233" t="e">
        <f t="shared" si="3"/>
        <v>#REF!</v>
      </c>
      <c r="Y20" s="230"/>
      <c r="Z20" s="230"/>
      <c r="AA20" s="230"/>
      <c r="AB20" s="230" t="e">
        <f>#REF!</f>
        <v>#REF!</v>
      </c>
      <c r="AC20" s="230" t="e">
        <f>#REF!</f>
        <v>#REF!</v>
      </c>
      <c r="AD20" s="230" t="e">
        <f>#REF!</f>
        <v>#REF!</v>
      </c>
      <c r="AE20" s="230" t="e">
        <f>#REF!</f>
        <v>#REF!</v>
      </c>
      <c r="AF20" s="230"/>
      <c r="AG20" s="230" t="e">
        <f t="shared" si="4"/>
        <v>#REF!</v>
      </c>
    </row>
    <row r="21" spans="1:33" ht="12" customHeight="1" x14ac:dyDescent="0.25">
      <c r="A21" s="228">
        <v>11</v>
      </c>
      <c r="B21" s="228" t="e">
        <f>#REF!</f>
        <v>#REF!</v>
      </c>
      <c r="C21" s="229" t="e">
        <f>#REF!</f>
        <v>#REF!</v>
      </c>
      <c r="D21" s="228"/>
      <c r="E21" s="228" t="e">
        <f>#REF!</f>
        <v>#REF!</v>
      </c>
      <c r="F21" s="261" t="e">
        <f>#REF!</f>
        <v>#REF!</v>
      </c>
      <c r="G21" s="261" t="e">
        <f>#REF!</f>
        <v>#REF!</v>
      </c>
      <c r="H21" s="24"/>
      <c r="I21" s="24" t="e">
        <f t="shared" si="0"/>
        <v>#REF!</v>
      </c>
      <c r="J21" s="230"/>
      <c r="K21" s="230"/>
      <c r="L21" s="230"/>
      <c r="M21" s="230"/>
      <c r="N21" s="230"/>
      <c r="O21" s="230"/>
      <c r="P21" s="14"/>
      <c r="Q21" s="231"/>
      <c r="R21" s="7"/>
      <c r="S21" s="19"/>
      <c r="T21" s="19"/>
      <c r="U21" s="230" t="e">
        <f t="shared" si="1"/>
        <v>#REF!</v>
      </c>
      <c r="V21" s="24" t="e">
        <f t="shared" si="2"/>
        <v>#REF!</v>
      </c>
      <c r="W21" s="230"/>
      <c r="X21" s="233" t="e">
        <f t="shared" si="3"/>
        <v>#REF!</v>
      </c>
      <c r="Y21" s="230"/>
      <c r="Z21" s="230"/>
      <c r="AA21" s="230"/>
      <c r="AB21" s="230" t="e">
        <f>#REF!</f>
        <v>#REF!</v>
      </c>
      <c r="AC21" s="230" t="e">
        <f>#REF!</f>
        <v>#REF!</v>
      </c>
      <c r="AD21" s="230" t="e">
        <f>#REF!</f>
        <v>#REF!</v>
      </c>
      <c r="AE21" s="230" t="e">
        <f>#REF!</f>
        <v>#REF!</v>
      </c>
      <c r="AF21" s="230"/>
      <c r="AG21" s="230" t="e">
        <f t="shared" si="4"/>
        <v>#REF!</v>
      </c>
    </row>
    <row r="22" spans="1:33" ht="12" customHeight="1" x14ac:dyDescent="0.25">
      <c r="A22" s="228">
        <v>12</v>
      </c>
      <c r="B22" s="228" t="e">
        <f>#REF!</f>
        <v>#REF!</v>
      </c>
      <c r="C22" s="229" t="e">
        <f>#REF!</f>
        <v>#REF!</v>
      </c>
      <c r="D22" s="228"/>
      <c r="E22" s="228" t="e">
        <f>#REF!</f>
        <v>#REF!</v>
      </c>
      <c r="F22" s="261" t="e">
        <f>#REF!</f>
        <v>#REF!</v>
      </c>
      <c r="G22" s="261" t="e">
        <f>#REF!</f>
        <v>#REF!</v>
      </c>
      <c r="H22" s="230"/>
      <c r="I22" s="24" t="e">
        <f t="shared" si="0"/>
        <v>#REF!</v>
      </c>
      <c r="J22" s="230"/>
      <c r="K22" s="230"/>
      <c r="L22" s="230"/>
      <c r="M22" s="230"/>
      <c r="N22" s="230"/>
      <c r="O22" s="230"/>
      <c r="P22" s="14"/>
      <c r="Q22" s="231"/>
      <c r="R22" s="7"/>
      <c r="S22" s="19"/>
      <c r="T22" s="19"/>
      <c r="U22" s="230" t="e">
        <f t="shared" si="1"/>
        <v>#REF!</v>
      </c>
      <c r="V22" s="24" t="e">
        <f t="shared" si="2"/>
        <v>#REF!</v>
      </c>
      <c r="W22" s="230"/>
      <c r="X22" s="233" t="e">
        <f t="shared" si="3"/>
        <v>#REF!</v>
      </c>
      <c r="Y22" s="230"/>
      <c r="Z22" s="230"/>
      <c r="AA22" s="230"/>
      <c r="AB22" s="230" t="e">
        <f>#REF!</f>
        <v>#REF!</v>
      </c>
      <c r="AC22" s="230" t="e">
        <f>#REF!</f>
        <v>#REF!</v>
      </c>
      <c r="AD22" s="230" t="e">
        <f>#REF!</f>
        <v>#REF!</v>
      </c>
      <c r="AE22" s="230" t="e">
        <f>#REF!</f>
        <v>#REF!</v>
      </c>
      <c r="AF22" s="230"/>
      <c r="AG22" s="230" t="e">
        <f t="shared" si="4"/>
        <v>#REF!</v>
      </c>
    </row>
    <row r="23" spans="1:33" ht="12" customHeight="1" x14ac:dyDescent="0.25">
      <c r="A23" s="228">
        <v>13</v>
      </c>
      <c r="B23" s="228" t="e">
        <f>#REF!</f>
        <v>#REF!</v>
      </c>
      <c r="C23" s="229" t="e">
        <f>#REF!</f>
        <v>#REF!</v>
      </c>
      <c r="D23" s="228"/>
      <c r="E23" s="228" t="e">
        <f>#REF!</f>
        <v>#REF!</v>
      </c>
      <c r="F23" s="261" t="e">
        <f>#REF!</f>
        <v>#REF!</v>
      </c>
      <c r="G23" s="261" t="e">
        <f>#REF!</f>
        <v>#REF!</v>
      </c>
      <c r="H23" s="230"/>
      <c r="I23" s="24" t="e">
        <f t="shared" si="0"/>
        <v>#REF!</v>
      </c>
      <c r="J23" s="230"/>
      <c r="K23" s="230"/>
      <c r="L23" s="230"/>
      <c r="M23" s="230"/>
      <c r="N23" s="230"/>
      <c r="O23" s="230"/>
      <c r="P23" s="14"/>
      <c r="Q23" s="231"/>
      <c r="R23" s="7"/>
      <c r="S23" s="19"/>
      <c r="T23" s="19"/>
      <c r="U23" s="230" t="e">
        <f t="shared" si="1"/>
        <v>#REF!</v>
      </c>
      <c r="V23" s="24" t="e">
        <f t="shared" si="2"/>
        <v>#REF!</v>
      </c>
      <c r="W23" s="230"/>
      <c r="X23" s="233" t="e">
        <f t="shared" si="3"/>
        <v>#REF!</v>
      </c>
      <c r="Y23" s="230"/>
      <c r="Z23" s="230"/>
      <c r="AA23" s="230"/>
      <c r="AB23" s="230" t="e">
        <f>#REF!</f>
        <v>#REF!</v>
      </c>
      <c r="AC23" s="230" t="e">
        <f>#REF!</f>
        <v>#REF!</v>
      </c>
      <c r="AD23" s="230" t="e">
        <f>#REF!</f>
        <v>#REF!</v>
      </c>
      <c r="AE23" s="230" t="e">
        <f>#REF!</f>
        <v>#REF!</v>
      </c>
      <c r="AF23" s="230"/>
      <c r="AG23" s="230" t="e">
        <f t="shared" si="4"/>
        <v>#REF!</v>
      </c>
    </row>
    <row r="24" spans="1:33" ht="12" customHeight="1" x14ac:dyDescent="0.25">
      <c r="A24" s="228">
        <v>14</v>
      </c>
      <c r="B24" s="228" t="e">
        <f>#REF!</f>
        <v>#REF!</v>
      </c>
      <c r="C24" s="229" t="e">
        <f>#REF!</f>
        <v>#REF!</v>
      </c>
      <c r="D24" s="228"/>
      <c r="E24" s="228" t="e">
        <f>#REF!</f>
        <v>#REF!</v>
      </c>
      <c r="F24" s="261" t="e">
        <f>#REF!</f>
        <v>#REF!</v>
      </c>
      <c r="G24" s="261" t="e">
        <f>#REF!</f>
        <v>#REF!</v>
      </c>
      <c r="H24" s="230"/>
      <c r="I24" s="24" t="e">
        <f t="shared" si="0"/>
        <v>#REF!</v>
      </c>
      <c r="J24" s="230"/>
      <c r="K24" s="230"/>
      <c r="L24" s="230"/>
      <c r="M24" s="230"/>
      <c r="N24" s="230"/>
      <c r="O24" s="230"/>
      <c r="P24" s="14"/>
      <c r="Q24" s="231"/>
      <c r="R24" s="7"/>
      <c r="S24" s="19"/>
      <c r="T24" s="19"/>
      <c r="U24" s="230" t="e">
        <f t="shared" si="1"/>
        <v>#REF!</v>
      </c>
      <c r="V24" s="24" t="e">
        <f t="shared" si="2"/>
        <v>#REF!</v>
      </c>
      <c r="W24" s="230"/>
      <c r="X24" s="233" t="e">
        <f t="shared" si="3"/>
        <v>#REF!</v>
      </c>
      <c r="Y24" s="230"/>
      <c r="Z24" s="230"/>
      <c r="AA24" s="230"/>
      <c r="AB24" s="230" t="e">
        <f>#REF!</f>
        <v>#REF!</v>
      </c>
      <c r="AC24" s="230" t="e">
        <f>#REF!</f>
        <v>#REF!</v>
      </c>
      <c r="AD24" s="230" t="e">
        <f>#REF!</f>
        <v>#REF!</v>
      </c>
      <c r="AE24" s="230" t="e">
        <f>#REF!</f>
        <v>#REF!</v>
      </c>
      <c r="AF24" s="230"/>
      <c r="AG24" s="230" t="e">
        <f t="shared" si="4"/>
        <v>#REF!</v>
      </c>
    </row>
    <row r="25" spans="1:33" ht="12" customHeight="1" x14ac:dyDescent="0.25">
      <c r="A25" s="228">
        <v>15</v>
      </c>
      <c r="B25" s="228" t="e">
        <f>#REF!</f>
        <v>#REF!</v>
      </c>
      <c r="C25" s="229" t="e">
        <f>#REF!</f>
        <v>#REF!</v>
      </c>
      <c r="D25" s="228"/>
      <c r="E25" s="228" t="e">
        <f>#REF!</f>
        <v>#REF!</v>
      </c>
      <c r="F25" s="261" t="e">
        <f>#REF!</f>
        <v>#REF!</v>
      </c>
      <c r="G25" s="261" t="e">
        <f>#REF!</f>
        <v>#REF!</v>
      </c>
      <c r="H25" s="230"/>
      <c r="I25" s="24" t="e">
        <f t="shared" si="0"/>
        <v>#REF!</v>
      </c>
      <c r="J25" s="230"/>
      <c r="K25" s="230"/>
      <c r="L25" s="230"/>
      <c r="M25" s="230"/>
      <c r="N25" s="230"/>
      <c r="O25" s="230"/>
      <c r="P25" s="14"/>
      <c r="Q25" s="231"/>
      <c r="R25" s="7"/>
      <c r="S25" s="19"/>
      <c r="T25" s="19"/>
      <c r="U25" s="230" t="e">
        <f t="shared" si="1"/>
        <v>#REF!</v>
      </c>
      <c r="V25" s="24" t="e">
        <f t="shared" si="2"/>
        <v>#REF!</v>
      </c>
      <c r="W25" s="230"/>
      <c r="X25" s="233" t="e">
        <f t="shared" si="3"/>
        <v>#REF!</v>
      </c>
      <c r="Y25" s="230"/>
      <c r="Z25" s="230"/>
      <c r="AA25" s="230"/>
      <c r="AB25" s="230" t="e">
        <f>#REF!</f>
        <v>#REF!</v>
      </c>
      <c r="AC25" s="230" t="e">
        <f>#REF!</f>
        <v>#REF!</v>
      </c>
      <c r="AD25" s="230" t="e">
        <f>#REF!</f>
        <v>#REF!</v>
      </c>
      <c r="AE25" s="230" t="e">
        <f>#REF!</f>
        <v>#REF!</v>
      </c>
      <c r="AF25" s="230"/>
      <c r="AG25" s="230" t="e">
        <f t="shared" si="4"/>
        <v>#REF!</v>
      </c>
    </row>
    <row r="26" spans="1:33" ht="12" customHeight="1" x14ac:dyDescent="0.25">
      <c r="A26" s="228">
        <v>16</v>
      </c>
      <c r="B26" s="228" t="e">
        <f>#REF!</f>
        <v>#REF!</v>
      </c>
      <c r="C26" s="229" t="e">
        <f>#REF!</f>
        <v>#REF!</v>
      </c>
      <c r="D26" s="228"/>
      <c r="E26" s="228" t="e">
        <f>#REF!</f>
        <v>#REF!</v>
      </c>
      <c r="F26" s="261" t="e">
        <f>#REF!</f>
        <v>#REF!</v>
      </c>
      <c r="G26" s="261" t="e">
        <f>#REF!</f>
        <v>#REF!</v>
      </c>
      <c r="H26" s="230"/>
      <c r="I26" s="24" t="e">
        <f t="shared" si="0"/>
        <v>#REF!</v>
      </c>
      <c r="J26" s="230"/>
      <c r="K26" s="230"/>
      <c r="L26" s="230"/>
      <c r="M26" s="230"/>
      <c r="N26" s="230"/>
      <c r="O26" s="230"/>
      <c r="P26" s="14"/>
      <c r="Q26" s="231"/>
      <c r="R26" s="7"/>
      <c r="S26" s="19"/>
      <c r="T26" s="19"/>
      <c r="U26" s="230" t="e">
        <f t="shared" si="1"/>
        <v>#REF!</v>
      </c>
      <c r="V26" s="24" t="e">
        <f t="shared" si="2"/>
        <v>#REF!</v>
      </c>
      <c r="W26" s="230"/>
      <c r="X26" s="233" t="e">
        <f t="shared" si="3"/>
        <v>#REF!</v>
      </c>
      <c r="Y26" s="230"/>
      <c r="Z26" s="230"/>
      <c r="AA26" s="230"/>
      <c r="AB26" s="230" t="e">
        <f>#REF!</f>
        <v>#REF!</v>
      </c>
      <c r="AC26" s="230" t="e">
        <f>#REF!</f>
        <v>#REF!</v>
      </c>
      <c r="AD26" s="230" t="e">
        <f>#REF!</f>
        <v>#REF!</v>
      </c>
      <c r="AE26" s="230" t="e">
        <f>#REF!</f>
        <v>#REF!</v>
      </c>
      <c r="AF26" s="230"/>
      <c r="AG26" s="230" t="e">
        <f t="shared" si="4"/>
        <v>#REF!</v>
      </c>
    </row>
    <row r="27" spans="1:33" ht="12" customHeight="1" x14ac:dyDescent="0.25">
      <c r="A27" s="228">
        <v>17</v>
      </c>
      <c r="B27" s="228" t="e">
        <f>#REF!</f>
        <v>#REF!</v>
      </c>
      <c r="C27" s="229" t="e">
        <f>#REF!</f>
        <v>#REF!</v>
      </c>
      <c r="D27" s="228"/>
      <c r="E27" s="228" t="e">
        <f>#REF!</f>
        <v>#REF!</v>
      </c>
      <c r="F27" s="261" t="e">
        <f>#REF!</f>
        <v>#REF!</v>
      </c>
      <c r="G27" s="261" t="e">
        <f>#REF!</f>
        <v>#REF!</v>
      </c>
      <c r="H27" s="230"/>
      <c r="I27" s="24" t="e">
        <f t="shared" si="0"/>
        <v>#REF!</v>
      </c>
      <c r="J27" s="230"/>
      <c r="K27" s="230"/>
      <c r="L27" s="230"/>
      <c r="M27" s="230"/>
      <c r="N27" s="230"/>
      <c r="O27" s="230"/>
      <c r="P27" s="14"/>
      <c r="Q27" s="231"/>
      <c r="R27" s="7"/>
      <c r="S27" s="19"/>
      <c r="T27" s="19"/>
      <c r="U27" s="230" t="e">
        <f t="shared" si="1"/>
        <v>#REF!</v>
      </c>
      <c r="V27" s="24" t="e">
        <f t="shared" si="2"/>
        <v>#REF!</v>
      </c>
      <c r="W27" s="230"/>
      <c r="X27" s="233" t="e">
        <f t="shared" si="3"/>
        <v>#REF!</v>
      </c>
      <c r="Y27" s="230"/>
      <c r="Z27" s="230"/>
      <c r="AA27" s="230"/>
      <c r="AB27" s="230" t="e">
        <f>#REF!</f>
        <v>#REF!</v>
      </c>
      <c r="AC27" s="230" t="e">
        <f>#REF!</f>
        <v>#REF!</v>
      </c>
      <c r="AD27" s="230" t="e">
        <f>#REF!</f>
        <v>#REF!</v>
      </c>
      <c r="AE27" s="230" t="e">
        <f>#REF!</f>
        <v>#REF!</v>
      </c>
      <c r="AF27" s="230"/>
      <c r="AG27" s="230" t="e">
        <f t="shared" si="4"/>
        <v>#REF!</v>
      </c>
    </row>
    <row r="28" spans="1:33" ht="12" customHeight="1" x14ac:dyDescent="0.25">
      <c r="A28" s="228">
        <v>18</v>
      </c>
      <c r="B28" s="228" t="e">
        <f>#REF!</f>
        <v>#REF!</v>
      </c>
      <c r="C28" s="229" t="e">
        <f>#REF!</f>
        <v>#REF!</v>
      </c>
      <c r="D28" s="228"/>
      <c r="E28" s="228" t="e">
        <f>#REF!</f>
        <v>#REF!</v>
      </c>
      <c r="F28" s="261" t="e">
        <f>#REF!</f>
        <v>#REF!</v>
      </c>
      <c r="G28" s="261" t="e">
        <f>#REF!</f>
        <v>#REF!</v>
      </c>
      <c r="H28" s="230"/>
      <c r="I28" s="24" t="e">
        <f t="shared" si="0"/>
        <v>#REF!</v>
      </c>
      <c r="J28" s="230"/>
      <c r="K28" s="230"/>
      <c r="L28" s="230"/>
      <c r="M28" s="230"/>
      <c r="N28" s="230"/>
      <c r="O28" s="230"/>
      <c r="P28" s="14"/>
      <c r="Q28" s="231"/>
      <c r="R28" s="7"/>
      <c r="S28" s="19"/>
      <c r="T28" s="19"/>
      <c r="U28" s="230" t="e">
        <f t="shared" si="1"/>
        <v>#REF!</v>
      </c>
      <c r="V28" s="24" t="e">
        <f t="shared" si="2"/>
        <v>#REF!</v>
      </c>
      <c r="W28" s="230"/>
      <c r="X28" s="233" t="e">
        <f t="shared" si="3"/>
        <v>#REF!</v>
      </c>
      <c r="Y28" s="230"/>
      <c r="Z28" s="230"/>
      <c r="AA28" s="230"/>
      <c r="AB28" s="230" t="e">
        <f>#REF!</f>
        <v>#REF!</v>
      </c>
      <c r="AC28" s="230" t="e">
        <f>#REF!</f>
        <v>#REF!</v>
      </c>
      <c r="AD28" s="230" t="e">
        <f>#REF!</f>
        <v>#REF!</v>
      </c>
      <c r="AE28" s="230" t="e">
        <f>#REF!</f>
        <v>#REF!</v>
      </c>
      <c r="AF28" s="230"/>
      <c r="AG28" s="230" t="e">
        <f t="shared" si="4"/>
        <v>#REF!</v>
      </c>
    </row>
    <row r="29" spans="1:33" ht="12" customHeight="1" x14ac:dyDescent="0.25">
      <c r="A29" s="228">
        <v>19</v>
      </c>
      <c r="B29" s="228" t="e">
        <f>#REF!</f>
        <v>#REF!</v>
      </c>
      <c r="C29" s="229" t="e">
        <f>#REF!</f>
        <v>#REF!</v>
      </c>
      <c r="D29" s="228"/>
      <c r="E29" s="228" t="e">
        <f>#REF!</f>
        <v>#REF!</v>
      </c>
      <c r="F29" s="261" t="e">
        <f>#REF!</f>
        <v>#REF!</v>
      </c>
      <c r="G29" s="261" t="e">
        <f>#REF!</f>
        <v>#REF!</v>
      </c>
      <c r="H29" s="230"/>
      <c r="I29" s="24" t="e">
        <f t="shared" si="0"/>
        <v>#REF!</v>
      </c>
      <c r="J29" s="230"/>
      <c r="K29" s="230"/>
      <c r="L29" s="230"/>
      <c r="M29" s="230"/>
      <c r="N29" s="230"/>
      <c r="O29" s="230"/>
      <c r="P29" s="14"/>
      <c r="Q29" s="231"/>
      <c r="R29" s="7"/>
      <c r="S29" s="19"/>
      <c r="T29" s="19"/>
      <c r="U29" s="230" t="e">
        <f t="shared" si="1"/>
        <v>#REF!</v>
      </c>
      <c r="V29" s="24" t="e">
        <f t="shared" si="2"/>
        <v>#REF!</v>
      </c>
      <c r="W29" s="230"/>
      <c r="X29" s="233" t="e">
        <f t="shared" si="3"/>
        <v>#REF!</v>
      </c>
      <c r="Y29" s="230"/>
      <c r="Z29" s="230"/>
      <c r="AA29" s="230"/>
      <c r="AB29" s="230" t="e">
        <f>#REF!</f>
        <v>#REF!</v>
      </c>
      <c r="AC29" s="230" t="e">
        <f>#REF!</f>
        <v>#REF!</v>
      </c>
      <c r="AD29" s="230" t="e">
        <f>#REF!</f>
        <v>#REF!</v>
      </c>
      <c r="AE29" s="230" t="e">
        <f>#REF!</f>
        <v>#REF!</v>
      </c>
      <c r="AF29" s="230"/>
      <c r="AG29" s="230" t="e">
        <f t="shared" si="4"/>
        <v>#REF!</v>
      </c>
    </row>
    <row r="30" spans="1:33" ht="12" customHeight="1" x14ac:dyDescent="0.25">
      <c r="A30" s="228">
        <v>20</v>
      </c>
      <c r="B30" s="228" t="e">
        <f>#REF!</f>
        <v>#REF!</v>
      </c>
      <c r="C30" s="229" t="e">
        <f>#REF!</f>
        <v>#REF!</v>
      </c>
      <c r="D30" s="228"/>
      <c r="E30" s="228" t="e">
        <f>#REF!</f>
        <v>#REF!</v>
      </c>
      <c r="F30" s="261" t="e">
        <f>#REF!</f>
        <v>#REF!</v>
      </c>
      <c r="G30" s="261" t="e">
        <f>#REF!</f>
        <v>#REF!</v>
      </c>
      <c r="H30" s="230"/>
      <c r="I30" s="24" t="e">
        <f t="shared" si="0"/>
        <v>#REF!</v>
      </c>
      <c r="J30" s="230"/>
      <c r="K30" s="230"/>
      <c r="L30" s="230"/>
      <c r="M30" s="230"/>
      <c r="N30" s="230"/>
      <c r="O30" s="230"/>
      <c r="P30" s="226"/>
      <c r="Q30" s="231"/>
      <c r="R30" s="235"/>
      <c r="S30" s="19"/>
      <c r="T30" s="19"/>
      <c r="U30" s="230" t="e">
        <f t="shared" si="1"/>
        <v>#REF!</v>
      </c>
      <c r="V30" s="24" t="e">
        <f t="shared" si="2"/>
        <v>#REF!</v>
      </c>
      <c r="W30" s="230"/>
      <c r="X30" s="233" t="e">
        <f t="shared" si="3"/>
        <v>#REF!</v>
      </c>
      <c r="Y30" s="230"/>
      <c r="Z30" s="230"/>
      <c r="AA30" s="230"/>
      <c r="AB30" s="230" t="e">
        <f>#REF!</f>
        <v>#REF!</v>
      </c>
      <c r="AC30" s="230" t="e">
        <f>#REF!</f>
        <v>#REF!</v>
      </c>
      <c r="AD30" s="230" t="e">
        <f>#REF!</f>
        <v>#REF!</v>
      </c>
      <c r="AE30" s="230" t="e">
        <f>#REF!</f>
        <v>#REF!</v>
      </c>
      <c r="AF30" s="230"/>
      <c r="AG30" s="230" t="e">
        <f t="shared" si="4"/>
        <v>#REF!</v>
      </c>
    </row>
    <row r="31" spans="1:33" ht="12" customHeight="1" x14ac:dyDescent="0.25">
      <c r="A31" s="228">
        <v>21</v>
      </c>
      <c r="B31" s="228" t="e">
        <f>#REF!</f>
        <v>#REF!</v>
      </c>
      <c r="C31" s="229" t="e">
        <f>#REF!</f>
        <v>#REF!</v>
      </c>
      <c r="D31" s="228"/>
      <c r="E31" s="228" t="e">
        <f>#REF!</f>
        <v>#REF!</v>
      </c>
      <c r="F31" s="261" t="e">
        <f>#REF!</f>
        <v>#REF!</v>
      </c>
      <c r="G31" s="261" t="e">
        <f>#REF!</f>
        <v>#REF!</v>
      </c>
      <c r="H31" s="230"/>
      <c r="I31" s="24" t="e">
        <f t="shared" si="0"/>
        <v>#REF!</v>
      </c>
      <c r="J31" s="230"/>
      <c r="K31" s="230"/>
      <c r="L31" s="230"/>
      <c r="M31" s="230"/>
      <c r="N31" s="230"/>
      <c r="O31" s="230"/>
      <c r="P31" s="226"/>
      <c r="Q31" s="236"/>
      <c r="R31" s="235"/>
      <c r="S31" s="19"/>
      <c r="T31" s="19"/>
      <c r="U31" s="230" t="e">
        <f t="shared" si="1"/>
        <v>#REF!</v>
      </c>
      <c r="V31" s="24" t="e">
        <f t="shared" si="2"/>
        <v>#REF!</v>
      </c>
      <c r="W31" s="230"/>
      <c r="X31" s="233" t="e">
        <f t="shared" si="3"/>
        <v>#REF!</v>
      </c>
      <c r="Y31" s="230"/>
      <c r="Z31" s="230"/>
      <c r="AA31" s="230"/>
      <c r="AB31" s="230" t="e">
        <f>#REF!</f>
        <v>#REF!</v>
      </c>
      <c r="AC31" s="230" t="e">
        <f>#REF!</f>
        <v>#REF!</v>
      </c>
      <c r="AD31" s="230" t="e">
        <f>#REF!</f>
        <v>#REF!</v>
      </c>
      <c r="AE31" s="230" t="e">
        <f>#REF!</f>
        <v>#REF!</v>
      </c>
      <c r="AF31" s="230"/>
      <c r="AG31" s="230" t="e">
        <f t="shared" si="4"/>
        <v>#REF!</v>
      </c>
    </row>
    <row r="32" spans="1:33" ht="12" customHeight="1" x14ac:dyDescent="0.25">
      <c r="A32" s="228">
        <v>22</v>
      </c>
      <c r="B32" s="228" t="e">
        <f>#REF!</f>
        <v>#REF!</v>
      </c>
      <c r="C32" s="229" t="e">
        <f>#REF!</f>
        <v>#REF!</v>
      </c>
      <c r="D32" s="228"/>
      <c r="E32" s="228" t="e">
        <f>#REF!</f>
        <v>#REF!</v>
      </c>
      <c r="F32" s="261" t="e">
        <f>#REF!</f>
        <v>#REF!</v>
      </c>
      <c r="G32" s="261" t="e">
        <f>#REF!</f>
        <v>#REF!</v>
      </c>
      <c r="H32" s="230"/>
      <c r="I32" s="24" t="e">
        <f t="shared" si="0"/>
        <v>#REF!</v>
      </c>
      <c r="J32" s="230"/>
      <c r="K32" s="230"/>
      <c r="L32" s="230"/>
      <c r="M32" s="230"/>
      <c r="N32" s="230"/>
      <c r="O32" s="230"/>
      <c r="P32" s="226"/>
      <c r="Q32" s="236"/>
      <c r="R32" s="235"/>
      <c r="S32" s="19"/>
      <c r="T32" s="19"/>
      <c r="U32" s="230" t="e">
        <f t="shared" si="1"/>
        <v>#REF!</v>
      </c>
      <c r="V32" s="24" t="e">
        <f t="shared" si="2"/>
        <v>#REF!</v>
      </c>
      <c r="W32" s="230"/>
      <c r="X32" s="233" t="e">
        <f t="shared" si="3"/>
        <v>#REF!</v>
      </c>
      <c r="Y32" s="230"/>
      <c r="Z32" s="230"/>
      <c r="AA32" s="230"/>
      <c r="AB32" s="230" t="e">
        <f>#REF!</f>
        <v>#REF!</v>
      </c>
      <c r="AC32" s="230" t="e">
        <f>#REF!</f>
        <v>#REF!</v>
      </c>
      <c r="AD32" s="230" t="e">
        <f>#REF!</f>
        <v>#REF!</v>
      </c>
      <c r="AE32" s="230" t="e">
        <f>#REF!</f>
        <v>#REF!</v>
      </c>
      <c r="AF32" s="230"/>
      <c r="AG32" s="230" t="e">
        <f t="shared" si="4"/>
        <v>#REF!</v>
      </c>
    </row>
    <row r="33" spans="1:33" ht="12" customHeight="1" x14ac:dyDescent="0.25">
      <c r="A33" s="228">
        <v>23</v>
      </c>
      <c r="B33" s="228" t="e">
        <f>#REF!</f>
        <v>#REF!</v>
      </c>
      <c r="C33" s="229" t="e">
        <f>#REF!</f>
        <v>#REF!</v>
      </c>
      <c r="D33" s="228"/>
      <c r="E33" s="228" t="e">
        <f>#REF!</f>
        <v>#REF!</v>
      </c>
      <c r="F33" s="261" t="e">
        <f>#REF!</f>
        <v>#REF!</v>
      </c>
      <c r="G33" s="261" t="e">
        <f>#REF!</f>
        <v>#REF!</v>
      </c>
      <c r="H33" s="230"/>
      <c r="I33" s="24" t="e">
        <f t="shared" si="0"/>
        <v>#REF!</v>
      </c>
      <c r="J33" s="230"/>
      <c r="K33" s="230"/>
      <c r="L33" s="230"/>
      <c r="M33" s="230"/>
      <c r="N33" s="230"/>
      <c r="O33" s="230"/>
      <c r="P33" s="226"/>
      <c r="Q33" s="236"/>
      <c r="R33" s="235"/>
      <c r="S33" s="19"/>
      <c r="T33" s="19"/>
      <c r="U33" s="230" t="e">
        <f t="shared" si="1"/>
        <v>#REF!</v>
      </c>
      <c r="V33" s="24" t="e">
        <f t="shared" si="2"/>
        <v>#REF!</v>
      </c>
      <c r="W33" s="230"/>
      <c r="X33" s="233" t="e">
        <f t="shared" si="3"/>
        <v>#REF!</v>
      </c>
      <c r="Y33" s="230"/>
      <c r="Z33" s="230"/>
      <c r="AA33" s="230"/>
      <c r="AB33" s="230" t="e">
        <f>#REF!</f>
        <v>#REF!</v>
      </c>
      <c r="AC33" s="230" t="e">
        <f>#REF!</f>
        <v>#REF!</v>
      </c>
      <c r="AD33" s="230" t="e">
        <f>#REF!</f>
        <v>#REF!</v>
      </c>
      <c r="AE33" s="230" t="e">
        <f>#REF!</f>
        <v>#REF!</v>
      </c>
      <c r="AF33" s="230"/>
      <c r="AG33" s="230" t="e">
        <f t="shared" si="4"/>
        <v>#REF!</v>
      </c>
    </row>
    <row r="34" spans="1:33" ht="12" customHeight="1" x14ac:dyDescent="0.25">
      <c r="A34" s="228">
        <v>24</v>
      </c>
      <c r="B34" s="228" t="e">
        <f>#REF!</f>
        <v>#REF!</v>
      </c>
      <c r="C34" s="229" t="e">
        <f>#REF!</f>
        <v>#REF!</v>
      </c>
      <c r="D34" s="228"/>
      <c r="E34" s="262" t="e">
        <f>#REF!</f>
        <v>#REF!</v>
      </c>
      <c r="F34" s="261" t="e">
        <f>#REF!</f>
        <v>#REF!</v>
      </c>
      <c r="G34" s="261" t="e">
        <f>#REF!</f>
        <v>#REF!</v>
      </c>
      <c r="H34" s="230"/>
      <c r="I34" s="24" t="e">
        <f t="shared" si="0"/>
        <v>#REF!</v>
      </c>
      <c r="J34" s="230"/>
      <c r="K34" s="230"/>
      <c r="L34" s="230"/>
      <c r="M34" s="230"/>
      <c r="N34" s="230"/>
      <c r="O34" s="230"/>
      <c r="P34" s="226"/>
      <c r="Q34" s="236"/>
      <c r="R34" s="235"/>
      <c r="S34" s="19"/>
      <c r="T34" s="19"/>
      <c r="U34" s="230" t="e">
        <f t="shared" si="1"/>
        <v>#REF!</v>
      </c>
      <c r="V34" s="24" t="e">
        <f t="shared" si="2"/>
        <v>#REF!</v>
      </c>
      <c r="W34" s="230"/>
      <c r="X34" s="233" t="e">
        <f t="shared" si="3"/>
        <v>#REF!</v>
      </c>
      <c r="Y34" s="230"/>
      <c r="Z34" s="230"/>
      <c r="AA34" s="230"/>
      <c r="AB34" s="230" t="e">
        <f>#REF!</f>
        <v>#REF!</v>
      </c>
      <c r="AC34" s="230" t="e">
        <f>#REF!</f>
        <v>#REF!</v>
      </c>
      <c r="AD34" s="230" t="e">
        <f>#REF!</f>
        <v>#REF!</v>
      </c>
      <c r="AE34" s="230" t="e">
        <f>#REF!</f>
        <v>#REF!</v>
      </c>
      <c r="AF34" s="230"/>
      <c r="AG34" s="230" t="e">
        <f t="shared" si="4"/>
        <v>#REF!</v>
      </c>
    </row>
    <row r="35" spans="1:33" ht="12" customHeight="1" x14ac:dyDescent="0.25">
      <c r="A35" s="228">
        <v>25</v>
      </c>
      <c r="B35" s="228" t="e">
        <f>#REF!</f>
        <v>#REF!</v>
      </c>
      <c r="C35" s="229" t="e">
        <f>#REF!</f>
        <v>#REF!</v>
      </c>
      <c r="D35" s="228"/>
      <c r="E35" s="262" t="e">
        <f>#REF!</f>
        <v>#REF!</v>
      </c>
      <c r="F35" s="261" t="e">
        <f>#REF!</f>
        <v>#REF!</v>
      </c>
      <c r="G35" s="261" t="e">
        <f>#REF!</f>
        <v>#REF!</v>
      </c>
      <c r="H35" s="230"/>
      <c r="I35" s="24" t="e">
        <f t="shared" si="0"/>
        <v>#REF!</v>
      </c>
      <c r="J35" s="230"/>
      <c r="K35" s="230"/>
      <c r="L35" s="230"/>
      <c r="M35" s="230"/>
      <c r="N35" s="230"/>
      <c r="O35" s="230"/>
      <c r="P35" s="226"/>
      <c r="Q35" s="236"/>
      <c r="R35" s="235"/>
      <c r="S35" s="19"/>
      <c r="T35" s="19"/>
      <c r="U35" s="230" t="e">
        <f t="shared" si="1"/>
        <v>#REF!</v>
      </c>
      <c r="V35" s="24" t="e">
        <f t="shared" si="2"/>
        <v>#REF!</v>
      </c>
      <c r="W35" s="230"/>
      <c r="X35" s="233" t="e">
        <f t="shared" si="3"/>
        <v>#REF!</v>
      </c>
      <c r="Y35" s="230"/>
      <c r="Z35" s="230"/>
      <c r="AA35" s="230"/>
      <c r="AB35" s="230" t="e">
        <f>#REF!</f>
        <v>#REF!</v>
      </c>
      <c r="AC35" s="230" t="e">
        <f>#REF!</f>
        <v>#REF!</v>
      </c>
      <c r="AD35" s="230" t="e">
        <f>#REF!</f>
        <v>#REF!</v>
      </c>
      <c r="AE35" s="230" t="e">
        <f>#REF!</f>
        <v>#REF!</v>
      </c>
      <c r="AF35" s="230"/>
      <c r="AG35" s="230" t="e">
        <f t="shared" si="4"/>
        <v>#REF!</v>
      </c>
    </row>
    <row r="36" spans="1:33" ht="12" customHeight="1" x14ac:dyDescent="0.25">
      <c r="A36" s="228">
        <v>26</v>
      </c>
      <c r="B36" s="228" t="e">
        <f>#REF!</f>
        <v>#REF!</v>
      </c>
      <c r="C36" s="229" t="e">
        <f>#REF!</f>
        <v>#REF!</v>
      </c>
      <c r="D36" s="228"/>
      <c r="E36" s="228" t="e">
        <f>#REF!</f>
        <v>#REF!</v>
      </c>
      <c r="F36" s="261" t="e">
        <f>#REF!</f>
        <v>#REF!</v>
      </c>
      <c r="G36" s="261" t="e">
        <f>#REF!</f>
        <v>#REF!</v>
      </c>
      <c r="H36" s="230"/>
      <c r="I36" s="24" t="e">
        <f t="shared" si="0"/>
        <v>#REF!</v>
      </c>
      <c r="J36" s="230"/>
      <c r="K36" s="230"/>
      <c r="L36" s="230"/>
      <c r="M36" s="230"/>
      <c r="N36" s="230"/>
      <c r="O36" s="230"/>
      <c r="P36" s="226"/>
      <c r="Q36" s="236"/>
      <c r="R36" s="235"/>
      <c r="S36" s="19"/>
      <c r="T36" s="19"/>
      <c r="U36" s="230" t="e">
        <f t="shared" si="1"/>
        <v>#REF!</v>
      </c>
      <c r="V36" s="24" t="e">
        <f t="shared" si="2"/>
        <v>#REF!</v>
      </c>
      <c r="W36" s="230"/>
      <c r="X36" s="233" t="e">
        <f t="shared" si="3"/>
        <v>#REF!</v>
      </c>
      <c r="Y36" s="230"/>
      <c r="Z36" s="230"/>
      <c r="AA36" s="230"/>
      <c r="AB36" s="230" t="e">
        <f>#REF!</f>
        <v>#REF!</v>
      </c>
      <c r="AC36" s="230" t="e">
        <f>#REF!</f>
        <v>#REF!</v>
      </c>
      <c r="AD36" s="230" t="e">
        <f>#REF!</f>
        <v>#REF!</v>
      </c>
      <c r="AE36" s="230" t="e">
        <f>#REF!</f>
        <v>#REF!</v>
      </c>
      <c r="AF36" s="230"/>
      <c r="AG36" s="230" t="e">
        <f t="shared" si="4"/>
        <v>#REF!</v>
      </c>
    </row>
    <row r="37" spans="1:33" ht="12" customHeight="1" x14ac:dyDescent="0.25">
      <c r="A37" s="228">
        <v>27</v>
      </c>
      <c r="B37" s="228" t="e">
        <f>#REF!</f>
        <v>#REF!</v>
      </c>
      <c r="C37" s="229" t="e">
        <f>#REF!</f>
        <v>#REF!</v>
      </c>
      <c r="D37" s="228"/>
      <c r="E37" s="228" t="e">
        <f>#REF!</f>
        <v>#REF!</v>
      </c>
      <c r="F37" s="261" t="e">
        <f>#REF!</f>
        <v>#REF!</v>
      </c>
      <c r="G37" s="261" t="e">
        <f>#REF!</f>
        <v>#REF!</v>
      </c>
      <c r="H37" s="230"/>
      <c r="I37" s="24" t="e">
        <f t="shared" si="0"/>
        <v>#REF!</v>
      </c>
      <c r="J37" s="230"/>
      <c r="K37" s="230"/>
      <c r="L37" s="230"/>
      <c r="M37" s="230"/>
      <c r="N37" s="230"/>
      <c r="O37" s="230"/>
      <c r="P37" s="226"/>
      <c r="Q37" s="236"/>
      <c r="R37" s="235"/>
      <c r="S37" s="19"/>
      <c r="T37" s="19"/>
      <c r="U37" s="230" t="e">
        <f t="shared" si="1"/>
        <v>#REF!</v>
      </c>
      <c r="V37" s="24" t="e">
        <f t="shared" si="2"/>
        <v>#REF!</v>
      </c>
      <c r="W37" s="230"/>
      <c r="X37" s="233" t="e">
        <f t="shared" si="3"/>
        <v>#REF!</v>
      </c>
      <c r="Y37" s="230"/>
      <c r="Z37" s="230"/>
      <c r="AA37" s="230"/>
      <c r="AB37" s="230" t="e">
        <f>#REF!</f>
        <v>#REF!</v>
      </c>
      <c r="AC37" s="230" t="e">
        <f>#REF!</f>
        <v>#REF!</v>
      </c>
      <c r="AD37" s="230" t="e">
        <f>#REF!</f>
        <v>#REF!</v>
      </c>
      <c r="AE37" s="230" t="e">
        <f>#REF!</f>
        <v>#REF!</v>
      </c>
      <c r="AF37" s="230"/>
      <c r="AG37" s="230" t="e">
        <f t="shared" si="4"/>
        <v>#REF!</v>
      </c>
    </row>
    <row r="38" spans="1:33" ht="12" customHeight="1" x14ac:dyDescent="0.25">
      <c r="A38" s="228">
        <v>28</v>
      </c>
      <c r="B38" s="228" t="e">
        <f>#REF!</f>
        <v>#REF!</v>
      </c>
      <c r="C38" s="229" t="e">
        <f>#REF!</f>
        <v>#REF!</v>
      </c>
      <c r="D38" s="228"/>
      <c r="E38" s="228" t="e">
        <f>#REF!</f>
        <v>#REF!</v>
      </c>
      <c r="F38" s="261" t="e">
        <f>#REF!</f>
        <v>#REF!</v>
      </c>
      <c r="G38" s="261" t="e">
        <f>#REF!</f>
        <v>#REF!</v>
      </c>
      <c r="H38" s="230"/>
      <c r="I38" s="24" t="e">
        <f t="shared" si="0"/>
        <v>#REF!</v>
      </c>
      <c r="J38" s="230"/>
      <c r="K38" s="230"/>
      <c r="L38" s="230"/>
      <c r="M38" s="230"/>
      <c r="N38" s="230"/>
      <c r="O38" s="230"/>
      <c r="P38" s="226"/>
      <c r="Q38" s="236"/>
      <c r="R38" s="235"/>
      <c r="S38" s="19"/>
      <c r="T38" s="19"/>
      <c r="U38" s="230" t="e">
        <f t="shared" si="1"/>
        <v>#REF!</v>
      </c>
      <c r="V38" s="24" t="e">
        <f t="shared" si="2"/>
        <v>#REF!</v>
      </c>
      <c r="W38" s="230"/>
      <c r="X38" s="233" t="e">
        <f t="shared" si="3"/>
        <v>#REF!</v>
      </c>
      <c r="Y38" s="230"/>
      <c r="Z38" s="230"/>
      <c r="AA38" s="230"/>
      <c r="AB38" s="230" t="e">
        <f>#REF!</f>
        <v>#REF!</v>
      </c>
      <c r="AC38" s="230" t="e">
        <f>#REF!</f>
        <v>#REF!</v>
      </c>
      <c r="AD38" s="230" t="e">
        <f>#REF!</f>
        <v>#REF!</v>
      </c>
      <c r="AE38" s="230" t="e">
        <f>#REF!</f>
        <v>#REF!</v>
      </c>
      <c r="AF38" s="230"/>
      <c r="AG38" s="230" t="e">
        <f t="shared" si="4"/>
        <v>#REF!</v>
      </c>
    </row>
    <row r="39" spans="1:33" ht="12" customHeight="1" x14ac:dyDescent="0.25">
      <c r="A39" s="228">
        <v>29</v>
      </c>
      <c r="B39" s="228" t="e">
        <f>#REF!</f>
        <v>#REF!</v>
      </c>
      <c r="C39" s="229" t="e">
        <f>#REF!</f>
        <v>#REF!</v>
      </c>
      <c r="D39" s="228"/>
      <c r="E39" s="228" t="e">
        <f>#REF!</f>
        <v>#REF!</v>
      </c>
      <c r="F39" s="261" t="e">
        <f>#REF!</f>
        <v>#REF!</v>
      </c>
      <c r="G39" s="261" t="e">
        <f>#REF!</f>
        <v>#REF!</v>
      </c>
      <c r="H39" s="230"/>
      <c r="I39" s="24" t="e">
        <f t="shared" si="0"/>
        <v>#REF!</v>
      </c>
      <c r="J39" s="230"/>
      <c r="K39" s="230"/>
      <c r="L39" s="230"/>
      <c r="M39" s="230"/>
      <c r="N39" s="230"/>
      <c r="O39" s="230"/>
      <c r="P39" s="226"/>
      <c r="Q39" s="236"/>
      <c r="R39" s="235"/>
      <c r="S39" s="19"/>
      <c r="T39" s="19"/>
      <c r="U39" s="230" t="e">
        <f t="shared" si="1"/>
        <v>#REF!</v>
      </c>
      <c r="V39" s="24" t="e">
        <f t="shared" si="2"/>
        <v>#REF!</v>
      </c>
      <c r="W39" s="230"/>
      <c r="X39" s="233" t="e">
        <f t="shared" si="3"/>
        <v>#REF!</v>
      </c>
      <c r="Y39" s="230"/>
      <c r="Z39" s="230"/>
      <c r="AA39" s="230"/>
      <c r="AB39" s="230" t="e">
        <f>#REF!</f>
        <v>#REF!</v>
      </c>
      <c r="AC39" s="230" t="e">
        <f>#REF!</f>
        <v>#REF!</v>
      </c>
      <c r="AD39" s="230" t="e">
        <f>#REF!</f>
        <v>#REF!</v>
      </c>
      <c r="AE39" s="230" t="e">
        <f>#REF!</f>
        <v>#REF!</v>
      </c>
      <c r="AF39" s="230"/>
      <c r="AG39" s="230" t="e">
        <f t="shared" si="4"/>
        <v>#REF!</v>
      </c>
    </row>
    <row r="40" spans="1:33" ht="12" customHeight="1" x14ac:dyDescent="0.25">
      <c r="A40" s="228">
        <v>30</v>
      </c>
      <c r="B40" s="228" t="e">
        <f>#REF!</f>
        <v>#REF!</v>
      </c>
      <c r="C40" s="229" t="e">
        <f>#REF!</f>
        <v>#REF!</v>
      </c>
      <c r="D40" s="228"/>
      <c r="E40" s="228" t="e">
        <f>#REF!</f>
        <v>#REF!</v>
      </c>
      <c r="F40" s="261" t="e">
        <f>#REF!</f>
        <v>#REF!</v>
      </c>
      <c r="G40" s="261" t="e">
        <f>#REF!</f>
        <v>#REF!</v>
      </c>
      <c r="H40" s="230"/>
      <c r="I40" s="24" t="e">
        <f t="shared" si="0"/>
        <v>#REF!</v>
      </c>
      <c r="J40" s="230"/>
      <c r="K40" s="230"/>
      <c r="L40" s="230"/>
      <c r="M40" s="230"/>
      <c r="N40" s="230"/>
      <c r="O40" s="230"/>
      <c r="P40" s="226"/>
      <c r="Q40" s="236"/>
      <c r="R40" s="235"/>
      <c r="S40" s="19"/>
      <c r="T40" s="19"/>
      <c r="U40" s="230" t="e">
        <f t="shared" si="1"/>
        <v>#REF!</v>
      </c>
      <c r="V40" s="24" t="e">
        <f t="shared" si="2"/>
        <v>#REF!</v>
      </c>
      <c r="W40" s="230"/>
      <c r="X40" s="233" t="e">
        <f t="shared" si="3"/>
        <v>#REF!</v>
      </c>
      <c r="Y40" s="230"/>
      <c r="Z40" s="230"/>
      <c r="AA40" s="230"/>
      <c r="AB40" s="230" t="e">
        <f>#REF!</f>
        <v>#REF!</v>
      </c>
      <c r="AC40" s="230" t="e">
        <f>#REF!</f>
        <v>#REF!</v>
      </c>
      <c r="AD40" s="230" t="e">
        <f>#REF!</f>
        <v>#REF!</v>
      </c>
      <c r="AE40" s="230" t="e">
        <f>#REF!</f>
        <v>#REF!</v>
      </c>
      <c r="AF40" s="230"/>
      <c r="AG40" s="230" t="e">
        <f t="shared" si="4"/>
        <v>#REF!</v>
      </c>
    </row>
    <row r="41" spans="1:33" ht="25.5" customHeight="1" x14ac:dyDescent="0.25">
      <c r="A41" s="228">
        <v>31</v>
      </c>
      <c r="B41" s="228" t="e">
        <f>#REF!</f>
        <v>#REF!</v>
      </c>
      <c r="C41" s="229" t="e">
        <f>#REF!</f>
        <v>#REF!</v>
      </c>
      <c r="D41" s="228"/>
      <c r="E41" s="228" t="e">
        <f>#REF!</f>
        <v>#REF!</v>
      </c>
      <c r="F41" s="261" t="e">
        <f>#REF!</f>
        <v>#REF!</v>
      </c>
      <c r="G41" s="261" t="e">
        <f>#REF!</f>
        <v>#REF!</v>
      </c>
      <c r="H41" s="230"/>
      <c r="I41" s="24" t="e">
        <f t="shared" si="0"/>
        <v>#REF!</v>
      </c>
      <c r="J41" s="230"/>
      <c r="K41" s="230"/>
      <c r="L41" s="230"/>
      <c r="M41" s="230"/>
      <c r="N41" s="230"/>
      <c r="O41" s="230"/>
      <c r="P41" s="226"/>
      <c r="Q41" s="236"/>
      <c r="R41" s="235"/>
      <c r="S41" s="19"/>
      <c r="T41" s="19"/>
      <c r="U41" s="230" t="e">
        <f t="shared" si="1"/>
        <v>#REF!</v>
      </c>
      <c r="V41" s="24" t="e">
        <f t="shared" si="2"/>
        <v>#REF!</v>
      </c>
      <c r="W41" s="230"/>
      <c r="X41" s="233" t="e">
        <f t="shared" si="3"/>
        <v>#REF!</v>
      </c>
      <c r="Y41" s="230"/>
      <c r="Z41" s="230"/>
      <c r="AA41" s="230"/>
      <c r="AB41" s="230" t="e">
        <f>#REF!</f>
        <v>#REF!</v>
      </c>
      <c r="AC41" s="230" t="e">
        <f>#REF!</f>
        <v>#REF!</v>
      </c>
      <c r="AD41" s="230" t="e">
        <f>#REF!</f>
        <v>#REF!</v>
      </c>
      <c r="AE41" s="230" t="e">
        <f>#REF!</f>
        <v>#REF!</v>
      </c>
      <c r="AF41" s="230"/>
      <c r="AG41" s="230" t="e">
        <f t="shared" si="4"/>
        <v>#REF!</v>
      </c>
    </row>
    <row r="42" spans="1:33" ht="25.5" customHeight="1" x14ac:dyDescent="0.25">
      <c r="A42" s="228">
        <v>32</v>
      </c>
      <c r="B42" s="228" t="e">
        <f>#REF!</f>
        <v>#REF!</v>
      </c>
      <c r="C42" s="229" t="e">
        <f>#REF!</f>
        <v>#REF!</v>
      </c>
      <c r="D42" s="220"/>
      <c r="E42" s="228" t="e">
        <f>#REF!</f>
        <v>#REF!</v>
      </c>
      <c r="F42" s="261" t="e">
        <f>#REF!</f>
        <v>#REF!</v>
      </c>
      <c r="G42" s="261" t="e">
        <f>#REF!</f>
        <v>#REF!</v>
      </c>
      <c r="H42" s="230"/>
      <c r="I42" s="24" t="e">
        <f t="shared" si="0"/>
        <v>#REF!</v>
      </c>
      <c r="J42" s="230"/>
      <c r="K42" s="230"/>
      <c r="L42" s="230"/>
      <c r="M42" s="230"/>
      <c r="N42" s="230"/>
      <c r="O42" s="230"/>
      <c r="P42" s="226"/>
      <c r="Q42" s="238"/>
      <c r="R42" s="238"/>
      <c r="S42" s="19"/>
      <c r="T42" s="19"/>
      <c r="U42" s="230" t="e">
        <f t="shared" si="1"/>
        <v>#REF!</v>
      </c>
      <c r="V42" s="24" t="e">
        <f t="shared" si="2"/>
        <v>#REF!</v>
      </c>
      <c r="W42" s="230"/>
      <c r="X42" s="233" t="e">
        <f t="shared" si="3"/>
        <v>#REF!</v>
      </c>
      <c r="Y42" s="230"/>
      <c r="Z42" s="230"/>
      <c r="AA42" s="230"/>
      <c r="AB42" s="230" t="e">
        <f>#REF!</f>
        <v>#REF!</v>
      </c>
      <c r="AC42" s="230" t="e">
        <f>#REF!</f>
        <v>#REF!</v>
      </c>
      <c r="AD42" s="230" t="e">
        <f>#REF!</f>
        <v>#REF!</v>
      </c>
      <c r="AE42" s="230" t="e">
        <f>#REF!</f>
        <v>#REF!</v>
      </c>
      <c r="AF42" s="230"/>
      <c r="AG42" s="230" t="e">
        <f t="shared" si="4"/>
        <v>#REF!</v>
      </c>
    </row>
    <row r="43" spans="1:33" ht="25.5" customHeight="1" x14ac:dyDescent="0.25">
      <c r="A43" s="228">
        <v>33</v>
      </c>
      <c r="B43" s="228" t="e">
        <f>#REF!</f>
        <v>#REF!</v>
      </c>
      <c r="C43" s="229" t="e">
        <f>#REF!</f>
        <v>#REF!</v>
      </c>
      <c r="D43" s="220"/>
      <c r="E43" s="228" t="e">
        <f>#REF!</f>
        <v>#REF!</v>
      </c>
      <c r="F43" s="261" t="e">
        <f>#REF!</f>
        <v>#REF!</v>
      </c>
      <c r="G43" s="261" t="e">
        <f>#REF!</f>
        <v>#REF!</v>
      </c>
      <c r="H43" s="230"/>
      <c r="I43" s="24" t="e">
        <f t="shared" si="0"/>
        <v>#REF!</v>
      </c>
      <c r="J43" s="230"/>
      <c r="K43" s="230"/>
      <c r="L43" s="230"/>
      <c r="M43" s="230"/>
      <c r="N43" s="230"/>
      <c r="O43" s="230"/>
      <c r="P43" s="226"/>
      <c r="Q43" s="236"/>
      <c r="R43" s="235"/>
      <c r="S43" s="19"/>
      <c r="T43" s="19"/>
      <c r="U43" s="230" t="e">
        <f t="shared" si="1"/>
        <v>#REF!</v>
      </c>
      <c r="V43" s="24" t="e">
        <f t="shared" si="2"/>
        <v>#REF!</v>
      </c>
      <c r="W43" s="230"/>
      <c r="X43" s="233" t="e">
        <f t="shared" si="3"/>
        <v>#REF!</v>
      </c>
      <c r="Y43" s="230"/>
      <c r="Z43" s="230"/>
      <c r="AA43" s="230"/>
      <c r="AB43" s="230" t="e">
        <f>#REF!</f>
        <v>#REF!</v>
      </c>
      <c r="AC43" s="230" t="e">
        <f>#REF!</f>
        <v>#REF!</v>
      </c>
      <c r="AD43" s="230" t="e">
        <f>#REF!</f>
        <v>#REF!</v>
      </c>
      <c r="AE43" s="230" t="e">
        <f>#REF!</f>
        <v>#REF!</v>
      </c>
      <c r="AF43" s="230"/>
      <c r="AG43" s="230" t="e">
        <f t="shared" si="4"/>
        <v>#REF!</v>
      </c>
    </row>
    <row r="44" spans="1:33" ht="25.5" customHeight="1" x14ac:dyDescent="0.25">
      <c r="A44" s="228">
        <v>34</v>
      </c>
      <c r="B44" s="228" t="e">
        <f>#REF!</f>
        <v>#REF!</v>
      </c>
      <c r="C44" s="229" t="e">
        <f>#REF!</f>
        <v>#REF!</v>
      </c>
      <c r="D44" s="220"/>
      <c r="E44" s="228" t="e">
        <f>#REF!</f>
        <v>#REF!</v>
      </c>
      <c r="F44" s="261" t="e">
        <f>#REF!</f>
        <v>#REF!</v>
      </c>
      <c r="G44" s="261" t="e">
        <f>#REF!</f>
        <v>#REF!</v>
      </c>
      <c r="H44" s="230"/>
      <c r="I44" s="24" t="e">
        <f t="shared" si="0"/>
        <v>#REF!</v>
      </c>
      <c r="J44" s="230"/>
      <c r="K44" s="230"/>
      <c r="L44" s="230"/>
      <c r="M44" s="230"/>
      <c r="N44" s="230"/>
      <c r="O44" s="230"/>
      <c r="P44" s="226"/>
      <c r="Q44" s="236"/>
      <c r="R44" s="235"/>
      <c r="S44" s="19"/>
      <c r="T44" s="19"/>
      <c r="U44" s="230" t="e">
        <f t="shared" si="1"/>
        <v>#REF!</v>
      </c>
      <c r="V44" s="24" t="e">
        <f t="shared" si="2"/>
        <v>#REF!</v>
      </c>
      <c r="W44" s="230"/>
      <c r="X44" s="233" t="e">
        <f t="shared" si="3"/>
        <v>#REF!</v>
      </c>
      <c r="Y44" s="230"/>
      <c r="Z44" s="230"/>
      <c r="AA44" s="230"/>
      <c r="AB44" s="230" t="e">
        <f>#REF!</f>
        <v>#REF!</v>
      </c>
      <c r="AC44" s="230" t="e">
        <f>#REF!</f>
        <v>#REF!</v>
      </c>
      <c r="AD44" s="230" t="e">
        <f>#REF!</f>
        <v>#REF!</v>
      </c>
      <c r="AE44" s="230" t="e">
        <f>#REF!</f>
        <v>#REF!</v>
      </c>
      <c r="AF44" s="230"/>
      <c r="AG44" s="230" t="e">
        <f t="shared" si="4"/>
        <v>#REF!</v>
      </c>
    </row>
    <row r="45" spans="1:33" ht="12" customHeight="1" x14ac:dyDescent="0.25">
      <c r="A45" s="228">
        <v>35</v>
      </c>
      <c r="B45" s="228" t="e">
        <f>#REF!</f>
        <v>#REF!</v>
      </c>
      <c r="C45" s="229" t="e">
        <f>#REF!</f>
        <v>#REF!</v>
      </c>
      <c r="D45" s="228"/>
      <c r="E45" s="228" t="e">
        <f>#REF!</f>
        <v>#REF!</v>
      </c>
      <c r="F45" s="261" t="e">
        <f>#REF!</f>
        <v>#REF!</v>
      </c>
      <c r="G45" s="261" t="e">
        <f>#REF!</f>
        <v>#REF!</v>
      </c>
      <c r="H45" s="230"/>
      <c r="I45" s="24" t="e">
        <f t="shared" si="0"/>
        <v>#REF!</v>
      </c>
      <c r="J45" s="230"/>
      <c r="K45" s="230"/>
      <c r="L45" s="230"/>
      <c r="M45" s="230"/>
      <c r="N45" s="230"/>
      <c r="O45" s="230"/>
      <c r="P45" s="226"/>
      <c r="Q45" s="236"/>
      <c r="R45" s="235"/>
      <c r="S45" s="19"/>
      <c r="T45" s="19"/>
      <c r="U45" s="230" t="e">
        <f t="shared" si="1"/>
        <v>#REF!</v>
      </c>
      <c r="V45" s="24" t="e">
        <f t="shared" si="2"/>
        <v>#REF!</v>
      </c>
      <c r="W45" s="230"/>
      <c r="X45" s="233" t="e">
        <f t="shared" si="3"/>
        <v>#REF!</v>
      </c>
      <c r="Y45" s="230"/>
      <c r="Z45" s="230"/>
      <c r="AA45" s="230"/>
      <c r="AB45" s="230" t="e">
        <f>#REF!</f>
        <v>#REF!</v>
      </c>
      <c r="AC45" s="230" t="e">
        <f>#REF!</f>
        <v>#REF!</v>
      </c>
      <c r="AD45" s="230" t="e">
        <f>#REF!</f>
        <v>#REF!</v>
      </c>
      <c r="AE45" s="230" t="e">
        <f>#REF!</f>
        <v>#REF!</v>
      </c>
      <c r="AF45" s="230"/>
      <c r="AG45" s="230" t="e">
        <f t="shared" si="4"/>
        <v>#REF!</v>
      </c>
    </row>
    <row r="46" spans="1:33" x14ac:dyDescent="0.25">
      <c r="A46" s="228">
        <v>36</v>
      </c>
      <c r="B46" s="228" t="e">
        <f>#REF!</f>
        <v>#REF!</v>
      </c>
      <c r="C46" s="229" t="e">
        <f>#REF!</f>
        <v>#REF!</v>
      </c>
      <c r="D46" s="228"/>
      <c r="E46" s="228" t="e">
        <f>#REF!</f>
        <v>#REF!</v>
      </c>
      <c r="F46" s="261" t="e">
        <f>#REF!</f>
        <v>#REF!</v>
      </c>
      <c r="G46" s="261" t="e">
        <f>#REF!</f>
        <v>#REF!</v>
      </c>
      <c r="H46" s="230"/>
      <c r="I46" s="24" t="e">
        <f t="shared" si="0"/>
        <v>#REF!</v>
      </c>
      <c r="J46" s="230"/>
      <c r="K46" s="230"/>
      <c r="L46" s="230"/>
      <c r="M46" s="230"/>
      <c r="N46" s="230"/>
      <c r="O46" s="230"/>
      <c r="P46" s="226"/>
      <c r="Q46" s="236"/>
      <c r="R46" s="235"/>
      <c r="S46" s="19"/>
      <c r="T46" s="19"/>
      <c r="U46" s="230" t="e">
        <f t="shared" si="1"/>
        <v>#REF!</v>
      </c>
      <c r="V46" s="24" t="e">
        <f t="shared" si="2"/>
        <v>#REF!</v>
      </c>
      <c r="W46" s="230"/>
      <c r="X46" s="233" t="e">
        <f t="shared" si="3"/>
        <v>#REF!</v>
      </c>
      <c r="Y46" s="230"/>
      <c r="Z46" s="230"/>
      <c r="AA46" s="230"/>
      <c r="AB46" s="230" t="e">
        <f>#REF!</f>
        <v>#REF!</v>
      </c>
      <c r="AC46" s="230" t="e">
        <f>#REF!</f>
        <v>#REF!</v>
      </c>
      <c r="AD46" s="230" t="e">
        <f>#REF!</f>
        <v>#REF!</v>
      </c>
      <c r="AE46" s="230" t="e">
        <f>#REF!</f>
        <v>#REF!</v>
      </c>
      <c r="AF46" s="230"/>
      <c r="AG46" s="230" t="e">
        <f t="shared" si="4"/>
        <v>#REF!</v>
      </c>
    </row>
    <row r="47" spans="1:33" x14ac:dyDescent="0.25">
      <c r="A47" s="228">
        <v>37</v>
      </c>
      <c r="B47" s="228" t="e">
        <f>#REF!</f>
        <v>#REF!</v>
      </c>
      <c r="C47" s="229" t="e">
        <f>#REF!</f>
        <v>#REF!</v>
      </c>
      <c r="D47" s="228"/>
      <c r="E47" s="228" t="e">
        <f>#REF!</f>
        <v>#REF!</v>
      </c>
      <c r="F47" s="261" t="e">
        <f>#REF!</f>
        <v>#REF!</v>
      </c>
      <c r="G47" s="261" t="e">
        <f>#REF!</f>
        <v>#REF!</v>
      </c>
      <c r="H47" s="230"/>
      <c r="I47" s="24" t="e">
        <f t="shared" si="0"/>
        <v>#REF!</v>
      </c>
      <c r="J47" s="230"/>
      <c r="K47" s="230"/>
      <c r="L47" s="230"/>
      <c r="M47" s="230"/>
      <c r="N47" s="230"/>
      <c r="O47" s="230"/>
      <c r="P47" s="226"/>
      <c r="Q47" s="236"/>
      <c r="R47" s="235"/>
      <c r="S47" s="19"/>
      <c r="T47" s="19"/>
      <c r="U47" s="230" t="e">
        <f t="shared" si="1"/>
        <v>#REF!</v>
      </c>
      <c r="V47" s="24" t="e">
        <f t="shared" si="2"/>
        <v>#REF!</v>
      </c>
      <c r="W47" s="230"/>
      <c r="X47" s="233" t="e">
        <f t="shared" si="3"/>
        <v>#REF!</v>
      </c>
      <c r="Y47" s="230"/>
      <c r="Z47" s="230"/>
      <c r="AA47" s="230"/>
      <c r="AB47" s="230" t="e">
        <f>#REF!</f>
        <v>#REF!</v>
      </c>
      <c r="AC47" s="230" t="e">
        <f>#REF!</f>
        <v>#REF!</v>
      </c>
      <c r="AD47" s="230" t="e">
        <f>#REF!</f>
        <v>#REF!</v>
      </c>
      <c r="AE47" s="230" t="e">
        <f>#REF!</f>
        <v>#REF!</v>
      </c>
      <c r="AF47" s="230"/>
      <c r="AG47" s="230" t="e">
        <f t="shared" si="4"/>
        <v>#REF!</v>
      </c>
    </row>
    <row r="48" spans="1:33" ht="25.5" customHeight="1" x14ac:dyDescent="0.25">
      <c r="A48" s="228">
        <v>38</v>
      </c>
      <c r="B48" s="228" t="e">
        <f>#REF!</f>
        <v>#REF!</v>
      </c>
      <c r="C48" s="229" t="e">
        <f>#REF!</f>
        <v>#REF!</v>
      </c>
      <c r="D48" s="228"/>
      <c r="E48" s="228" t="e">
        <f>#REF!</f>
        <v>#REF!</v>
      </c>
      <c r="F48" s="261" t="e">
        <f>#REF!</f>
        <v>#REF!</v>
      </c>
      <c r="G48" s="261" t="e">
        <f>#REF!</f>
        <v>#REF!</v>
      </c>
      <c r="H48" s="230"/>
      <c r="I48" s="24" t="e">
        <f t="shared" si="0"/>
        <v>#REF!</v>
      </c>
      <c r="J48" s="230"/>
      <c r="K48" s="230"/>
      <c r="L48" s="230"/>
      <c r="M48" s="230"/>
      <c r="N48" s="230"/>
      <c r="O48" s="230"/>
      <c r="P48" s="226"/>
      <c r="Q48" s="236"/>
      <c r="R48" s="235"/>
      <c r="S48" s="19"/>
      <c r="T48" s="19"/>
      <c r="U48" s="230" t="e">
        <f t="shared" si="1"/>
        <v>#REF!</v>
      </c>
      <c r="V48" s="24" t="e">
        <f t="shared" si="2"/>
        <v>#REF!</v>
      </c>
      <c r="W48" s="230"/>
      <c r="X48" s="233" t="e">
        <f t="shared" si="3"/>
        <v>#REF!</v>
      </c>
      <c r="Y48" s="230"/>
      <c r="Z48" s="230"/>
      <c r="AA48" s="230"/>
      <c r="AB48" s="230" t="e">
        <f>#REF!</f>
        <v>#REF!</v>
      </c>
      <c r="AC48" s="230" t="e">
        <f>#REF!</f>
        <v>#REF!</v>
      </c>
      <c r="AD48" s="230" t="e">
        <f>#REF!</f>
        <v>#REF!</v>
      </c>
      <c r="AE48" s="230" t="e">
        <f>#REF!</f>
        <v>#REF!</v>
      </c>
      <c r="AF48" s="230"/>
      <c r="AG48" s="230" t="e">
        <f t="shared" si="4"/>
        <v>#REF!</v>
      </c>
    </row>
    <row r="49" spans="1:33" ht="12" customHeight="1" x14ac:dyDescent="0.25">
      <c r="A49" s="228">
        <v>39</v>
      </c>
      <c r="B49" s="228" t="e">
        <f>#REF!</f>
        <v>#REF!</v>
      </c>
      <c r="C49" s="229" t="e">
        <f>#REF!</f>
        <v>#REF!</v>
      </c>
      <c r="D49" s="228"/>
      <c r="E49" s="228" t="e">
        <f>#REF!</f>
        <v>#REF!</v>
      </c>
      <c r="F49" s="261" t="e">
        <f>#REF!</f>
        <v>#REF!</v>
      </c>
      <c r="G49" s="261" t="e">
        <f>#REF!</f>
        <v>#REF!</v>
      </c>
      <c r="H49" s="230"/>
      <c r="I49" s="24" t="e">
        <f t="shared" si="0"/>
        <v>#REF!</v>
      </c>
      <c r="J49" s="230"/>
      <c r="K49" s="230"/>
      <c r="L49" s="230"/>
      <c r="M49" s="230"/>
      <c r="N49" s="230"/>
      <c r="O49" s="230"/>
      <c r="P49" s="226"/>
      <c r="Q49" s="236"/>
      <c r="R49" s="235"/>
      <c r="S49" s="19"/>
      <c r="T49" s="19"/>
      <c r="U49" s="230" t="e">
        <f t="shared" si="1"/>
        <v>#REF!</v>
      </c>
      <c r="V49" s="24" t="e">
        <f t="shared" si="2"/>
        <v>#REF!</v>
      </c>
      <c r="W49" s="230"/>
      <c r="X49" s="233" t="e">
        <f t="shared" si="3"/>
        <v>#REF!</v>
      </c>
      <c r="Y49" s="230"/>
      <c r="Z49" s="230"/>
      <c r="AA49" s="230"/>
      <c r="AB49" s="230" t="e">
        <f>#REF!</f>
        <v>#REF!</v>
      </c>
      <c r="AC49" s="230" t="e">
        <f>#REF!</f>
        <v>#REF!</v>
      </c>
      <c r="AD49" s="230" t="e">
        <f>#REF!</f>
        <v>#REF!</v>
      </c>
      <c r="AE49" s="230" t="e">
        <f>#REF!</f>
        <v>#REF!</v>
      </c>
      <c r="AF49" s="230"/>
      <c r="AG49" s="230" t="e">
        <f t="shared" si="4"/>
        <v>#REF!</v>
      </c>
    </row>
    <row r="50" spans="1:33" ht="12" customHeight="1" x14ac:dyDescent="0.25">
      <c r="A50" s="228">
        <v>40</v>
      </c>
      <c r="B50" s="228" t="e">
        <f>#REF!</f>
        <v>#REF!</v>
      </c>
      <c r="C50" s="229" t="e">
        <f>#REF!</f>
        <v>#REF!</v>
      </c>
      <c r="D50" s="228"/>
      <c r="E50" s="228" t="e">
        <f>#REF!</f>
        <v>#REF!</v>
      </c>
      <c r="F50" s="261" t="e">
        <f>#REF!</f>
        <v>#REF!</v>
      </c>
      <c r="G50" s="261" t="e">
        <f>#REF!</f>
        <v>#REF!</v>
      </c>
      <c r="H50" s="230"/>
      <c r="I50" s="24" t="e">
        <f t="shared" si="0"/>
        <v>#REF!</v>
      </c>
      <c r="J50" s="230"/>
      <c r="K50" s="230"/>
      <c r="L50" s="230"/>
      <c r="M50" s="230"/>
      <c r="N50" s="230"/>
      <c r="O50" s="230"/>
      <c r="P50" s="226"/>
      <c r="Q50" s="236"/>
      <c r="R50" s="235"/>
      <c r="S50" s="19"/>
      <c r="T50" s="19"/>
      <c r="U50" s="230" t="e">
        <f t="shared" si="1"/>
        <v>#REF!</v>
      </c>
      <c r="V50" s="24" t="e">
        <f t="shared" si="2"/>
        <v>#REF!</v>
      </c>
      <c r="W50" s="230"/>
      <c r="X50" s="233" t="e">
        <f t="shared" si="3"/>
        <v>#REF!</v>
      </c>
      <c r="Y50" s="230"/>
      <c r="Z50" s="230"/>
      <c r="AA50" s="230"/>
      <c r="AB50" s="230" t="e">
        <f>#REF!</f>
        <v>#REF!</v>
      </c>
      <c r="AC50" s="230" t="e">
        <f>#REF!</f>
        <v>#REF!</v>
      </c>
      <c r="AD50" s="230" t="e">
        <f>#REF!</f>
        <v>#REF!</v>
      </c>
      <c r="AE50" s="230" t="e">
        <f>#REF!</f>
        <v>#REF!</v>
      </c>
      <c r="AF50" s="230"/>
      <c r="AG50" s="230" t="e">
        <f t="shared" si="4"/>
        <v>#REF!</v>
      </c>
    </row>
    <row r="51" spans="1:33" ht="12" customHeight="1" x14ac:dyDescent="0.25">
      <c r="A51" s="228">
        <v>41</v>
      </c>
      <c r="B51" s="228" t="e">
        <f>#REF!</f>
        <v>#REF!</v>
      </c>
      <c r="C51" s="229" t="e">
        <f>#REF!</f>
        <v>#REF!</v>
      </c>
      <c r="D51" s="228"/>
      <c r="E51" s="228" t="e">
        <f>#REF!</f>
        <v>#REF!</v>
      </c>
      <c r="F51" s="261" t="e">
        <f>#REF!</f>
        <v>#REF!</v>
      </c>
      <c r="G51" s="261" t="e">
        <f>#REF!</f>
        <v>#REF!</v>
      </c>
      <c r="H51" s="230"/>
      <c r="I51" s="24" t="e">
        <f t="shared" si="0"/>
        <v>#REF!</v>
      </c>
      <c r="J51" s="230"/>
      <c r="K51" s="230"/>
      <c r="L51" s="230"/>
      <c r="M51" s="230"/>
      <c r="N51" s="230"/>
      <c r="O51" s="230"/>
      <c r="P51" s="226"/>
      <c r="Q51" s="238"/>
      <c r="R51" s="235"/>
      <c r="S51" s="19"/>
      <c r="T51" s="19"/>
      <c r="U51" s="230" t="e">
        <f t="shared" si="1"/>
        <v>#REF!</v>
      </c>
      <c r="V51" s="24" t="e">
        <f t="shared" si="2"/>
        <v>#REF!</v>
      </c>
      <c r="W51" s="230"/>
      <c r="X51" s="233" t="e">
        <f t="shared" si="3"/>
        <v>#REF!</v>
      </c>
      <c r="Y51" s="230"/>
      <c r="Z51" s="230"/>
      <c r="AA51" s="230"/>
      <c r="AB51" s="230" t="e">
        <f>#REF!</f>
        <v>#REF!</v>
      </c>
      <c r="AC51" s="230" t="e">
        <f>#REF!</f>
        <v>#REF!</v>
      </c>
      <c r="AD51" s="230" t="e">
        <f>#REF!</f>
        <v>#REF!</v>
      </c>
      <c r="AE51" s="230" t="e">
        <f>#REF!</f>
        <v>#REF!</v>
      </c>
      <c r="AF51" s="230"/>
      <c r="AG51" s="230" t="e">
        <f t="shared" si="4"/>
        <v>#REF!</v>
      </c>
    </row>
    <row r="52" spans="1:33" ht="15" customHeight="1" x14ac:dyDescent="0.25">
      <c r="A52" s="228"/>
      <c r="B52" s="228"/>
      <c r="C52" s="229" t="e">
        <f>#REF!</f>
        <v>#REF!</v>
      </c>
      <c r="D52" s="228"/>
      <c r="E52" s="228"/>
      <c r="F52" s="261" t="e">
        <f>SUM(F11:F51)</f>
        <v>#REF!</v>
      </c>
      <c r="G52" s="230" t="e">
        <f t="shared" ref="G52" si="5">SUM(G11:G51)</f>
        <v>#REF!</v>
      </c>
      <c r="H52" s="230"/>
      <c r="I52" s="230" t="e">
        <f t="shared" ref="I52" si="6">SUM(I11:I51)</f>
        <v>#REF!</v>
      </c>
      <c r="J52" s="230"/>
      <c r="K52" s="230"/>
      <c r="L52" s="230"/>
      <c r="M52" s="230"/>
      <c r="N52" s="230"/>
      <c r="O52" s="230"/>
      <c r="P52" s="226"/>
      <c r="Q52" s="238"/>
      <c r="R52" s="238"/>
      <c r="S52" s="19"/>
      <c r="T52" s="19"/>
      <c r="U52" s="261" t="e">
        <f>SUM(U11:U51)</f>
        <v>#REF!</v>
      </c>
      <c r="V52" s="261" t="e">
        <f>SUM(V11:V51)</f>
        <v>#REF!</v>
      </c>
      <c r="W52" s="230"/>
      <c r="X52" s="261" t="e">
        <f>SUM(X11:X51)</f>
        <v>#REF!</v>
      </c>
      <c r="Y52" s="230"/>
      <c r="Z52" s="230"/>
      <c r="AA52" s="230"/>
      <c r="AB52" s="261" t="e">
        <f>SUM(AB11:AB51)</f>
        <v>#REF!</v>
      </c>
      <c r="AC52" s="230"/>
      <c r="AD52" s="230"/>
      <c r="AE52" s="261" t="e">
        <f>SUM(AE11:AE51)</f>
        <v>#REF!</v>
      </c>
      <c r="AF52" s="230"/>
      <c r="AG52" s="261" t="e">
        <f>SUM(AG11:AG51)</f>
        <v>#REF!</v>
      </c>
    </row>
    <row r="53" spans="1:33" ht="15" customHeight="1" x14ac:dyDescent="0.25">
      <c r="A53" s="228"/>
      <c r="B53" s="228"/>
      <c r="C53" s="229" t="e">
        <f>#REF!</f>
        <v>#REF!</v>
      </c>
      <c r="D53" s="228"/>
      <c r="E53" s="228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8"/>
      <c r="Q53" s="238"/>
      <c r="R53" s="238"/>
      <c r="S53" s="19"/>
      <c r="T53" s="19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</row>
    <row r="54" spans="1:33" ht="12" customHeight="1" x14ac:dyDescent="0.25">
      <c r="A54" s="228">
        <v>44</v>
      </c>
      <c r="B54" s="228" t="e">
        <f>#REF!</f>
        <v>#REF!</v>
      </c>
      <c r="C54" s="229" t="e">
        <f>#REF!</f>
        <v>#REF!</v>
      </c>
      <c r="D54" s="228"/>
      <c r="E54" s="228" t="e">
        <f>#REF!</f>
        <v>#REF!</v>
      </c>
      <c r="F54" s="261" t="e">
        <f>#REF!</f>
        <v>#REF!</v>
      </c>
      <c r="G54" s="261" t="e">
        <f>#REF!</f>
        <v>#REF!</v>
      </c>
      <c r="H54" s="230"/>
      <c r="I54" s="230" t="e">
        <f t="shared" ref="I54:I68" si="7">F54+G54</f>
        <v>#REF!</v>
      </c>
      <c r="J54" s="230"/>
      <c r="K54" s="230"/>
      <c r="L54" s="230"/>
      <c r="M54" s="230"/>
      <c r="N54" s="230"/>
      <c r="O54" s="230"/>
      <c r="P54" s="225"/>
      <c r="Q54" s="238"/>
      <c r="R54" s="225"/>
      <c r="S54" s="19"/>
      <c r="T54" s="19"/>
      <c r="U54" s="230" t="e">
        <f t="shared" ref="U54:V72" si="8">F54-J54</f>
        <v>#REF!</v>
      </c>
      <c r="V54" s="24" t="e">
        <f t="shared" ref="V54:V68" si="9">G54-M54</f>
        <v>#REF!</v>
      </c>
      <c r="W54" s="230"/>
      <c r="X54" s="233" t="e">
        <f t="shared" ref="X54:X71" si="10">I54-O54</f>
        <v>#REF!</v>
      </c>
      <c r="Y54" s="230"/>
      <c r="Z54" s="230"/>
      <c r="AA54" s="230"/>
      <c r="AB54" s="230" t="e">
        <f>#REF!</f>
        <v>#REF!</v>
      </c>
      <c r="AC54" s="230" t="e">
        <f>#REF!</f>
        <v>#REF!</v>
      </c>
      <c r="AD54" s="230" t="e">
        <f>#REF!</f>
        <v>#REF!</v>
      </c>
      <c r="AE54" s="230" t="e">
        <f>#REF!</f>
        <v>#REF!</v>
      </c>
      <c r="AF54" s="230"/>
      <c r="AG54" s="230" t="e">
        <f>AB54+AE54</f>
        <v>#REF!</v>
      </c>
    </row>
    <row r="55" spans="1:33" ht="12" customHeight="1" x14ac:dyDescent="0.25">
      <c r="A55" s="228">
        <v>45</v>
      </c>
      <c r="B55" s="228" t="e">
        <f>#REF!</f>
        <v>#REF!</v>
      </c>
      <c r="C55" s="229" t="e">
        <f>#REF!</f>
        <v>#REF!</v>
      </c>
      <c r="D55" s="228"/>
      <c r="E55" s="228" t="e">
        <f>#REF!</f>
        <v>#REF!</v>
      </c>
      <c r="F55" s="261" t="e">
        <f>#REF!</f>
        <v>#REF!</v>
      </c>
      <c r="G55" s="261" t="e">
        <f>#REF!</f>
        <v>#REF!</v>
      </c>
      <c r="H55" s="230"/>
      <c r="I55" s="230" t="e">
        <f t="shared" si="7"/>
        <v>#REF!</v>
      </c>
      <c r="J55" s="230"/>
      <c r="K55" s="230"/>
      <c r="L55" s="230"/>
      <c r="M55" s="230"/>
      <c r="N55" s="230"/>
      <c r="O55" s="230"/>
      <c r="P55" s="225"/>
      <c r="Q55" s="238"/>
      <c r="R55" s="225"/>
      <c r="S55" s="19"/>
      <c r="T55" s="19"/>
      <c r="U55" s="230" t="e">
        <f t="shared" si="8"/>
        <v>#REF!</v>
      </c>
      <c r="V55" s="24" t="e">
        <f t="shared" si="9"/>
        <v>#REF!</v>
      </c>
      <c r="W55" s="230"/>
      <c r="X55" s="233" t="e">
        <f t="shared" si="10"/>
        <v>#REF!</v>
      </c>
      <c r="Y55" s="230"/>
      <c r="Z55" s="230"/>
      <c r="AA55" s="230"/>
      <c r="AB55" s="230" t="e">
        <f>#REF!</f>
        <v>#REF!</v>
      </c>
      <c r="AC55" s="230" t="e">
        <f>#REF!</f>
        <v>#REF!</v>
      </c>
      <c r="AD55" s="230" t="e">
        <f>#REF!</f>
        <v>#REF!</v>
      </c>
      <c r="AE55" s="230" t="e">
        <f>#REF!</f>
        <v>#REF!</v>
      </c>
      <c r="AF55" s="230"/>
      <c r="AG55" s="230" t="e">
        <f t="shared" ref="AG55:AG68" si="11">AB55+AE55</f>
        <v>#REF!</v>
      </c>
    </row>
    <row r="56" spans="1:33" ht="25.5" customHeight="1" x14ac:dyDescent="0.25">
      <c r="A56" s="228">
        <v>46</v>
      </c>
      <c r="B56" s="228" t="e">
        <f>#REF!</f>
        <v>#REF!</v>
      </c>
      <c r="C56" s="229" t="e">
        <f>#REF!</f>
        <v>#REF!</v>
      </c>
      <c r="D56" s="228"/>
      <c r="E56" s="228" t="e">
        <f>#REF!</f>
        <v>#REF!</v>
      </c>
      <c r="F56" s="261" t="e">
        <f>#REF!</f>
        <v>#REF!</v>
      </c>
      <c r="G56" s="261" t="e">
        <f>#REF!</f>
        <v>#REF!</v>
      </c>
      <c r="H56" s="230"/>
      <c r="I56" s="230" t="e">
        <f t="shared" si="7"/>
        <v>#REF!</v>
      </c>
      <c r="J56" s="230"/>
      <c r="K56" s="230"/>
      <c r="L56" s="230"/>
      <c r="M56" s="230"/>
      <c r="N56" s="230"/>
      <c r="O56" s="230"/>
      <c r="P56" s="225"/>
      <c r="Q56" s="238"/>
      <c r="R56" s="225"/>
      <c r="S56" s="19"/>
      <c r="T56" s="19"/>
      <c r="U56" s="230" t="e">
        <f t="shared" si="8"/>
        <v>#REF!</v>
      </c>
      <c r="V56" s="24" t="e">
        <f t="shared" si="9"/>
        <v>#REF!</v>
      </c>
      <c r="W56" s="230"/>
      <c r="X56" s="233" t="e">
        <f t="shared" si="10"/>
        <v>#REF!</v>
      </c>
      <c r="Y56" s="230"/>
      <c r="Z56" s="230"/>
      <c r="AA56" s="230"/>
      <c r="AB56" s="230" t="e">
        <f>#REF!</f>
        <v>#REF!</v>
      </c>
      <c r="AC56" s="230" t="e">
        <f>#REF!</f>
        <v>#REF!</v>
      </c>
      <c r="AD56" s="230" t="e">
        <f>#REF!</f>
        <v>#REF!</v>
      </c>
      <c r="AE56" s="230" t="e">
        <f>#REF!</f>
        <v>#REF!</v>
      </c>
      <c r="AF56" s="230"/>
      <c r="AG56" s="230" t="e">
        <f t="shared" si="11"/>
        <v>#REF!</v>
      </c>
    </row>
    <row r="57" spans="1:33" ht="25.5" customHeight="1" x14ac:dyDescent="0.25">
      <c r="A57" s="228">
        <v>47</v>
      </c>
      <c r="B57" s="228" t="e">
        <f>#REF!</f>
        <v>#REF!</v>
      </c>
      <c r="C57" s="229" t="e">
        <f>#REF!</f>
        <v>#REF!</v>
      </c>
      <c r="D57" s="225"/>
      <c r="E57" s="228" t="e">
        <f>#REF!</f>
        <v>#REF!</v>
      </c>
      <c r="F57" s="261" t="e">
        <f>#REF!</f>
        <v>#REF!</v>
      </c>
      <c r="G57" s="261" t="e">
        <f>#REF!</f>
        <v>#REF!</v>
      </c>
      <c r="H57" s="230"/>
      <c r="I57" s="230" t="e">
        <f t="shared" si="7"/>
        <v>#REF!</v>
      </c>
      <c r="J57" s="230"/>
      <c r="K57" s="230"/>
      <c r="L57" s="230"/>
      <c r="M57" s="230"/>
      <c r="N57" s="230"/>
      <c r="O57" s="230"/>
      <c r="P57" s="225"/>
      <c r="Q57" s="238"/>
      <c r="R57" s="225"/>
      <c r="S57" s="239"/>
      <c r="T57" s="19"/>
      <c r="U57" s="230" t="e">
        <f t="shared" si="8"/>
        <v>#REF!</v>
      </c>
      <c r="V57" s="24" t="e">
        <f t="shared" si="9"/>
        <v>#REF!</v>
      </c>
      <c r="W57" s="230"/>
      <c r="X57" s="233" t="e">
        <f t="shared" si="10"/>
        <v>#REF!</v>
      </c>
      <c r="Y57" s="230"/>
      <c r="Z57" s="230"/>
      <c r="AA57" s="230"/>
      <c r="AB57" s="230" t="e">
        <f>#REF!</f>
        <v>#REF!</v>
      </c>
      <c r="AC57" s="230" t="e">
        <f>#REF!</f>
        <v>#REF!</v>
      </c>
      <c r="AD57" s="230" t="e">
        <f>#REF!</f>
        <v>#REF!</v>
      </c>
      <c r="AE57" s="230" t="e">
        <f>#REF!</f>
        <v>#REF!</v>
      </c>
      <c r="AF57" s="230"/>
      <c r="AG57" s="230" t="e">
        <f t="shared" si="11"/>
        <v>#REF!</v>
      </c>
    </row>
    <row r="58" spans="1:33" ht="25.5" customHeight="1" x14ac:dyDescent="0.25">
      <c r="A58" s="228">
        <v>48</v>
      </c>
      <c r="B58" s="228" t="e">
        <f>#REF!</f>
        <v>#REF!</v>
      </c>
      <c r="C58" s="229" t="e">
        <f>#REF!</f>
        <v>#REF!</v>
      </c>
      <c r="D58" s="220"/>
      <c r="E58" s="228" t="e">
        <f>#REF!</f>
        <v>#REF!</v>
      </c>
      <c r="F58" s="261" t="e">
        <f>#REF!</f>
        <v>#REF!</v>
      </c>
      <c r="G58" s="261" t="e">
        <f>#REF!</f>
        <v>#REF!</v>
      </c>
      <c r="H58" s="230"/>
      <c r="I58" s="230" t="e">
        <f t="shared" si="7"/>
        <v>#REF!</v>
      </c>
      <c r="J58" s="234"/>
      <c r="K58" s="234"/>
      <c r="L58" s="234"/>
      <c r="M58" s="230"/>
      <c r="N58" s="230"/>
      <c r="O58" s="230"/>
      <c r="P58" s="225"/>
      <c r="Q58" s="238"/>
      <c r="R58" s="225"/>
      <c r="S58" s="19"/>
      <c r="T58" s="19"/>
      <c r="U58" s="230" t="e">
        <f t="shared" si="8"/>
        <v>#REF!</v>
      </c>
      <c r="V58" s="24" t="e">
        <f t="shared" si="9"/>
        <v>#REF!</v>
      </c>
      <c r="W58" s="230"/>
      <c r="X58" s="233" t="e">
        <f t="shared" si="10"/>
        <v>#REF!</v>
      </c>
      <c r="Y58" s="230"/>
      <c r="Z58" s="230"/>
      <c r="AA58" s="230"/>
      <c r="AB58" s="230" t="e">
        <f>#REF!</f>
        <v>#REF!</v>
      </c>
      <c r="AC58" s="230" t="e">
        <f>#REF!</f>
        <v>#REF!</v>
      </c>
      <c r="AD58" s="230" t="e">
        <f>#REF!</f>
        <v>#REF!</v>
      </c>
      <c r="AE58" s="230" t="e">
        <f>#REF!</f>
        <v>#REF!</v>
      </c>
      <c r="AF58" s="230"/>
      <c r="AG58" s="230" t="e">
        <f t="shared" si="11"/>
        <v>#REF!</v>
      </c>
    </row>
    <row r="59" spans="1:33" ht="25.5" customHeight="1" x14ac:dyDescent="0.25">
      <c r="A59" s="228">
        <v>49</v>
      </c>
      <c r="B59" s="228" t="e">
        <f>#REF!</f>
        <v>#REF!</v>
      </c>
      <c r="C59" s="229" t="e">
        <f>#REF!</f>
        <v>#REF!</v>
      </c>
      <c r="D59" s="228"/>
      <c r="E59" s="228" t="e">
        <f>#REF!</f>
        <v>#REF!</v>
      </c>
      <c r="F59" s="261" t="e">
        <f>#REF!</f>
        <v>#REF!</v>
      </c>
      <c r="G59" s="261" t="e">
        <f>#REF!</f>
        <v>#REF!</v>
      </c>
      <c r="H59" s="230"/>
      <c r="I59" s="230" t="e">
        <f t="shared" si="7"/>
        <v>#REF!</v>
      </c>
      <c r="J59" s="230"/>
      <c r="K59" s="230"/>
      <c r="L59" s="230"/>
      <c r="M59" s="230"/>
      <c r="N59" s="230"/>
      <c r="O59" s="230"/>
      <c r="P59" s="225"/>
      <c r="Q59" s="238"/>
      <c r="R59" s="225"/>
      <c r="S59" s="19"/>
      <c r="T59" s="19"/>
      <c r="U59" s="230" t="e">
        <f t="shared" si="8"/>
        <v>#REF!</v>
      </c>
      <c r="V59" s="24" t="e">
        <f t="shared" si="9"/>
        <v>#REF!</v>
      </c>
      <c r="W59" s="230"/>
      <c r="X59" s="233" t="e">
        <f t="shared" si="10"/>
        <v>#REF!</v>
      </c>
      <c r="Y59" s="230"/>
      <c r="Z59" s="230"/>
      <c r="AA59" s="230"/>
      <c r="AB59" s="230" t="e">
        <f>#REF!</f>
        <v>#REF!</v>
      </c>
      <c r="AC59" s="230" t="e">
        <f>#REF!</f>
        <v>#REF!</v>
      </c>
      <c r="AD59" s="230" t="e">
        <f>#REF!</f>
        <v>#REF!</v>
      </c>
      <c r="AE59" s="230" t="e">
        <f>#REF!</f>
        <v>#REF!</v>
      </c>
      <c r="AF59" s="230"/>
      <c r="AG59" s="230" t="e">
        <f t="shared" si="11"/>
        <v>#REF!</v>
      </c>
    </row>
    <row r="60" spans="1:33" ht="12" customHeight="1" x14ac:dyDescent="0.25">
      <c r="A60" s="228">
        <v>50</v>
      </c>
      <c r="B60" s="228" t="e">
        <f>#REF!</f>
        <v>#REF!</v>
      </c>
      <c r="C60" s="229" t="e">
        <f>#REF!</f>
        <v>#REF!</v>
      </c>
      <c r="D60" s="228"/>
      <c r="E60" s="228" t="e">
        <f>#REF!</f>
        <v>#REF!</v>
      </c>
      <c r="F60" s="261" t="e">
        <f>#REF!</f>
        <v>#REF!</v>
      </c>
      <c r="G60" s="261" t="e">
        <f>#REF!</f>
        <v>#REF!</v>
      </c>
      <c r="H60" s="230"/>
      <c r="I60" s="230" t="e">
        <f t="shared" si="7"/>
        <v>#REF!</v>
      </c>
      <c r="J60" s="230"/>
      <c r="K60" s="230"/>
      <c r="L60" s="230"/>
      <c r="M60" s="230"/>
      <c r="N60" s="230"/>
      <c r="O60" s="230"/>
      <c r="P60" s="225"/>
      <c r="Q60" s="238"/>
      <c r="R60" s="225"/>
      <c r="S60" s="19"/>
      <c r="T60" s="19"/>
      <c r="U60" s="230" t="e">
        <f t="shared" si="8"/>
        <v>#REF!</v>
      </c>
      <c r="V60" s="24" t="e">
        <f t="shared" si="9"/>
        <v>#REF!</v>
      </c>
      <c r="W60" s="230"/>
      <c r="X60" s="233" t="e">
        <f t="shared" si="10"/>
        <v>#REF!</v>
      </c>
      <c r="Y60" s="230"/>
      <c r="Z60" s="230"/>
      <c r="AA60" s="230"/>
      <c r="AB60" s="230" t="e">
        <f>#REF!</f>
        <v>#REF!</v>
      </c>
      <c r="AC60" s="230" t="e">
        <f>#REF!</f>
        <v>#REF!</v>
      </c>
      <c r="AD60" s="230" t="e">
        <f>#REF!</f>
        <v>#REF!</v>
      </c>
      <c r="AE60" s="230" t="e">
        <f>#REF!</f>
        <v>#REF!</v>
      </c>
      <c r="AF60" s="230"/>
      <c r="AG60" s="230" t="e">
        <f t="shared" si="11"/>
        <v>#REF!</v>
      </c>
    </row>
    <row r="61" spans="1:33" ht="12" customHeight="1" x14ac:dyDescent="0.25">
      <c r="A61" s="228"/>
      <c r="B61" s="228" t="e">
        <f>#REF!</f>
        <v>#REF!</v>
      </c>
      <c r="C61" s="229" t="e">
        <f>#REF!</f>
        <v>#REF!</v>
      </c>
      <c r="D61" s="220"/>
      <c r="E61" s="228" t="e">
        <f>#REF!</f>
        <v>#REF!</v>
      </c>
      <c r="F61" s="261" t="e">
        <f>#REF!</f>
        <v>#REF!</v>
      </c>
      <c r="G61" s="261" t="e">
        <f>#REF!</f>
        <v>#REF!</v>
      </c>
      <c r="H61" s="230"/>
      <c r="I61" s="230" t="e">
        <f t="shared" si="7"/>
        <v>#REF!</v>
      </c>
      <c r="J61" s="230"/>
      <c r="K61" s="230"/>
      <c r="L61" s="230"/>
      <c r="M61" s="230"/>
      <c r="N61" s="230"/>
      <c r="O61" s="230"/>
      <c r="P61" s="225"/>
      <c r="Q61" s="238"/>
      <c r="R61" s="225"/>
      <c r="S61" s="19"/>
      <c r="T61" s="19"/>
      <c r="U61" s="230" t="e">
        <f t="shared" si="8"/>
        <v>#REF!</v>
      </c>
      <c r="V61" s="24" t="e">
        <f t="shared" si="9"/>
        <v>#REF!</v>
      </c>
      <c r="W61" s="230"/>
      <c r="X61" s="233" t="e">
        <f t="shared" si="10"/>
        <v>#REF!</v>
      </c>
      <c r="Y61" s="230"/>
      <c r="Z61" s="230"/>
      <c r="AA61" s="230"/>
      <c r="AB61" s="230" t="e">
        <f>#REF!</f>
        <v>#REF!</v>
      </c>
      <c r="AC61" s="230" t="e">
        <f>#REF!</f>
        <v>#REF!</v>
      </c>
      <c r="AD61" s="230" t="e">
        <f>#REF!</f>
        <v>#REF!</v>
      </c>
      <c r="AE61" s="230" t="e">
        <f>#REF!</f>
        <v>#REF!</v>
      </c>
      <c r="AF61" s="230"/>
      <c r="AG61" s="230" t="e">
        <f t="shared" si="11"/>
        <v>#REF!</v>
      </c>
    </row>
    <row r="62" spans="1:33" ht="12" customHeight="1" x14ac:dyDescent="0.25">
      <c r="A62" s="228"/>
      <c r="B62" s="228" t="e">
        <f>#REF!</f>
        <v>#REF!</v>
      </c>
      <c r="C62" s="229" t="e">
        <f>#REF!</f>
        <v>#REF!</v>
      </c>
      <c r="D62" s="220"/>
      <c r="E62" s="228" t="e">
        <f>#REF!</f>
        <v>#REF!</v>
      </c>
      <c r="F62" s="261" t="e">
        <f>#REF!</f>
        <v>#REF!</v>
      </c>
      <c r="G62" s="261" t="e">
        <f>#REF!</f>
        <v>#REF!</v>
      </c>
      <c r="H62" s="230"/>
      <c r="I62" s="230" t="e">
        <f t="shared" si="7"/>
        <v>#REF!</v>
      </c>
      <c r="J62" s="230"/>
      <c r="K62" s="230"/>
      <c r="L62" s="230"/>
      <c r="M62" s="230"/>
      <c r="N62" s="230"/>
      <c r="O62" s="230"/>
      <c r="P62" s="225"/>
      <c r="Q62" s="238"/>
      <c r="R62" s="225"/>
      <c r="S62" s="19"/>
      <c r="T62" s="19"/>
      <c r="U62" s="230" t="e">
        <f t="shared" si="8"/>
        <v>#REF!</v>
      </c>
      <c r="V62" s="24" t="e">
        <f t="shared" si="9"/>
        <v>#REF!</v>
      </c>
      <c r="W62" s="230"/>
      <c r="X62" s="233" t="e">
        <f t="shared" si="10"/>
        <v>#REF!</v>
      </c>
      <c r="Y62" s="230"/>
      <c r="Z62" s="230"/>
      <c r="AA62" s="230"/>
      <c r="AB62" s="230" t="e">
        <f>#REF!</f>
        <v>#REF!</v>
      </c>
      <c r="AC62" s="230" t="e">
        <f>#REF!</f>
        <v>#REF!</v>
      </c>
      <c r="AD62" s="230" t="e">
        <f>#REF!</f>
        <v>#REF!</v>
      </c>
      <c r="AE62" s="230" t="e">
        <f>#REF!</f>
        <v>#REF!</v>
      </c>
      <c r="AF62" s="230"/>
      <c r="AG62" s="230" t="e">
        <f t="shared" si="11"/>
        <v>#REF!</v>
      </c>
    </row>
    <row r="63" spans="1:33" x14ac:dyDescent="0.25">
      <c r="A63" s="237">
        <v>51</v>
      </c>
      <c r="B63" s="228" t="e">
        <f>#REF!</f>
        <v>#REF!</v>
      </c>
      <c r="C63" s="229" t="e">
        <f>#REF!</f>
        <v>#REF!</v>
      </c>
      <c r="D63" s="228"/>
      <c r="E63" s="228" t="e">
        <f>#REF!</f>
        <v>#REF!</v>
      </c>
      <c r="F63" s="261" t="e">
        <f>#REF!</f>
        <v>#REF!</v>
      </c>
      <c r="G63" s="261" t="e">
        <f>#REF!</f>
        <v>#REF!</v>
      </c>
      <c r="H63" s="230"/>
      <c r="I63" s="230" t="e">
        <f t="shared" si="7"/>
        <v>#REF!</v>
      </c>
      <c r="J63" s="230"/>
      <c r="K63" s="230"/>
      <c r="L63" s="230"/>
      <c r="M63" s="230"/>
      <c r="N63" s="230"/>
      <c r="O63" s="230"/>
      <c r="P63" s="225"/>
      <c r="Q63" s="238"/>
      <c r="R63" s="225"/>
      <c r="S63" s="19"/>
      <c r="T63" s="19"/>
      <c r="U63" s="230" t="e">
        <f t="shared" si="8"/>
        <v>#REF!</v>
      </c>
      <c r="V63" s="24" t="e">
        <f t="shared" si="9"/>
        <v>#REF!</v>
      </c>
      <c r="W63" s="230"/>
      <c r="X63" s="233" t="e">
        <f t="shared" si="10"/>
        <v>#REF!</v>
      </c>
      <c r="Y63" s="230"/>
      <c r="Z63" s="230"/>
      <c r="AA63" s="230"/>
      <c r="AB63" s="230" t="e">
        <f>#REF!</f>
        <v>#REF!</v>
      </c>
      <c r="AC63" s="230" t="e">
        <f>#REF!</f>
        <v>#REF!</v>
      </c>
      <c r="AD63" s="230" t="e">
        <f>#REF!</f>
        <v>#REF!</v>
      </c>
      <c r="AE63" s="230" t="e">
        <f>#REF!</f>
        <v>#REF!</v>
      </c>
      <c r="AF63" s="230"/>
      <c r="AG63" s="230" t="e">
        <f t="shared" si="11"/>
        <v>#REF!</v>
      </c>
    </row>
    <row r="64" spans="1:33" x14ac:dyDescent="0.25">
      <c r="A64" s="237">
        <v>52</v>
      </c>
      <c r="B64" s="228" t="e">
        <f>#REF!</f>
        <v>#REF!</v>
      </c>
      <c r="C64" s="229" t="e">
        <f>#REF!</f>
        <v>#REF!</v>
      </c>
      <c r="D64" s="220"/>
      <c r="E64" s="228" t="e">
        <f>#REF!</f>
        <v>#REF!</v>
      </c>
      <c r="F64" s="261" t="e">
        <f>#REF!</f>
        <v>#REF!</v>
      </c>
      <c r="G64" s="261" t="e">
        <f>#REF!</f>
        <v>#REF!</v>
      </c>
      <c r="H64" s="230"/>
      <c r="I64" s="230" t="e">
        <f t="shared" si="7"/>
        <v>#REF!</v>
      </c>
      <c r="J64" s="230"/>
      <c r="K64" s="230"/>
      <c r="L64" s="230"/>
      <c r="M64" s="230"/>
      <c r="N64" s="230"/>
      <c r="O64" s="230"/>
      <c r="P64" s="225"/>
      <c r="Q64" s="238"/>
      <c r="R64" s="225"/>
      <c r="S64" s="19"/>
      <c r="T64" s="19"/>
      <c r="U64" s="230" t="e">
        <f t="shared" si="8"/>
        <v>#REF!</v>
      </c>
      <c r="V64" s="24" t="e">
        <f t="shared" si="9"/>
        <v>#REF!</v>
      </c>
      <c r="W64" s="230"/>
      <c r="X64" s="233" t="e">
        <f t="shared" si="10"/>
        <v>#REF!</v>
      </c>
      <c r="Y64" s="230"/>
      <c r="Z64" s="230"/>
      <c r="AA64" s="230"/>
      <c r="AB64" s="230" t="e">
        <f>#REF!</f>
        <v>#REF!</v>
      </c>
      <c r="AC64" s="230" t="e">
        <f>#REF!</f>
        <v>#REF!</v>
      </c>
      <c r="AD64" s="230" t="e">
        <f>#REF!</f>
        <v>#REF!</v>
      </c>
      <c r="AE64" s="230" t="e">
        <f>#REF!</f>
        <v>#REF!</v>
      </c>
      <c r="AF64" s="230"/>
      <c r="AG64" s="230" t="e">
        <f t="shared" si="11"/>
        <v>#REF!</v>
      </c>
    </row>
    <row r="65" spans="1:33" x14ac:dyDescent="0.25">
      <c r="A65" s="237">
        <v>53</v>
      </c>
      <c r="B65" s="228" t="e">
        <f>#REF!</f>
        <v>#REF!</v>
      </c>
      <c r="C65" s="229" t="e">
        <f>#REF!</f>
        <v>#REF!</v>
      </c>
      <c r="D65" s="225"/>
      <c r="E65" s="228" t="e">
        <f>#REF!</f>
        <v>#REF!</v>
      </c>
      <c r="F65" s="261" t="e">
        <f>#REF!</f>
        <v>#REF!</v>
      </c>
      <c r="G65" s="261" t="e">
        <f>#REF!</f>
        <v>#REF!</v>
      </c>
      <c r="H65" s="230"/>
      <c r="I65" s="230" t="e">
        <f t="shared" si="7"/>
        <v>#REF!</v>
      </c>
      <c r="J65" s="230"/>
      <c r="K65" s="230"/>
      <c r="L65" s="230"/>
      <c r="M65" s="230"/>
      <c r="N65" s="230"/>
      <c r="O65" s="230"/>
      <c r="P65" s="225"/>
      <c r="Q65" s="238"/>
      <c r="R65" s="225"/>
      <c r="S65" s="19"/>
      <c r="T65" s="19"/>
      <c r="U65" s="230" t="e">
        <f t="shared" si="8"/>
        <v>#REF!</v>
      </c>
      <c r="V65" s="24" t="e">
        <f t="shared" si="9"/>
        <v>#REF!</v>
      </c>
      <c r="W65" s="230"/>
      <c r="X65" s="233" t="e">
        <f t="shared" si="10"/>
        <v>#REF!</v>
      </c>
      <c r="Y65" s="230"/>
      <c r="Z65" s="230"/>
      <c r="AA65" s="230"/>
      <c r="AB65" s="230" t="e">
        <f>#REF!</f>
        <v>#REF!</v>
      </c>
      <c r="AC65" s="230" t="e">
        <f>#REF!</f>
        <v>#REF!</v>
      </c>
      <c r="AD65" s="230" t="e">
        <f>#REF!</f>
        <v>#REF!</v>
      </c>
      <c r="AE65" s="230" t="e">
        <f>#REF!</f>
        <v>#REF!</v>
      </c>
      <c r="AF65" s="230"/>
      <c r="AG65" s="230" t="e">
        <f t="shared" si="11"/>
        <v>#REF!</v>
      </c>
    </row>
    <row r="66" spans="1:33" x14ac:dyDescent="0.25">
      <c r="A66" s="237">
        <v>54</v>
      </c>
      <c r="B66" s="228" t="e">
        <f>#REF!</f>
        <v>#REF!</v>
      </c>
      <c r="C66" s="229" t="e">
        <f>#REF!</f>
        <v>#REF!</v>
      </c>
      <c r="D66" s="220"/>
      <c r="E66" s="228" t="e">
        <f>#REF!</f>
        <v>#REF!</v>
      </c>
      <c r="F66" s="261" t="e">
        <f>#REF!</f>
        <v>#REF!</v>
      </c>
      <c r="G66" s="261" t="e">
        <f>#REF!</f>
        <v>#REF!</v>
      </c>
      <c r="H66" s="230"/>
      <c r="I66" s="230" t="e">
        <f t="shared" si="7"/>
        <v>#REF!</v>
      </c>
      <c r="J66" s="230"/>
      <c r="K66" s="230"/>
      <c r="L66" s="230"/>
      <c r="M66" s="230"/>
      <c r="N66" s="230"/>
      <c r="O66" s="230"/>
      <c r="P66" s="225"/>
      <c r="Q66" s="238"/>
      <c r="R66" s="225"/>
      <c r="S66" s="19"/>
      <c r="T66" s="19"/>
      <c r="U66" s="230" t="e">
        <f t="shared" si="8"/>
        <v>#REF!</v>
      </c>
      <c r="V66" s="24" t="e">
        <f t="shared" si="9"/>
        <v>#REF!</v>
      </c>
      <c r="W66" s="230"/>
      <c r="X66" s="233" t="e">
        <f t="shared" si="10"/>
        <v>#REF!</v>
      </c>
      <c r="Y66" s="230"/>
      <c r="Z66" s="230"/>
      <c r="AA66" s="230"/>
      <c r="AB66" s="230" t="e">
        <f>#REF!</f>
        <v>#REF!</v>
      </c>
      <c r="AC66" s="230" t="e">
        <f>#REF!</f>
        <v>#REF!</v>
      </c>
      <c r="AD66" s="230" t="e">
        <f>#REF!</f>
        <v>#REF!</v>
      </c>
      <c r="AE66" s="230" t="e">
        <f>#REF!</f>
        <v>#REF!</v>
      </c>
      <c r="AF66" s="230"/>
      <c r="AG66" s="230" t="e">
        <f t="shared" si="11"/>
        <v>#REF!</v>
      </c>
    </row>
    <row r="67" spans="1:33" x14ac:dyDescent="0.25">
      <c r="A67" s="237">
        <v>55</v>
      </c>
      <c r="B67" s="228" t="e">
        <f>#REF!</f>
        <v>#REF!</v>
      </c>
      <c r="C67" s="229" t="e">
        <f>#REF!</f>
        <v>#REF!</v>
      </c>
      <c r="D67" s="225"/>
      <c r="E67" s="228" t="e">
        <f>#REF!</f>
        <v>#REF!</v>
      </c>
      <c r="F67" s="261" t="e">
        <f>#REF!</f>
        <v>#REF!</v>
      </c>
      <c r="G67" s="261" t="e">
        <f>#REF!</f>
        <v>#REF!</v>
      </c>
      <c r="H67" s="230"/>
      <c r="I67" s="230" t="e">
        <f t="shared" si="7"/>
        <v>#REF!</v>
      </c>
      <c r="J67" s="240"/>
      <c r="K67" s="240"/>
      <c r="L67" s="240"/>
      <c r="M67" s="230"/>
      <c r="N67" s="230"/>
      <c r="O67" s="230"/>
      <c r="P67" s="225"/>
      <c r="Q67" s="238"/>
      <c r="R67" s="225"/>
      <c r="S67" s="19"/>
      <c r="T67" s="19"/>
      <c r="U67" s="230" t="e">
        <f t="shared" si="8"/>
        <v>#REF!</v>
      </c>
      <c r="V67" s="24" t="e">
        <f t="shared" si="9"/>
        <v>#REF!</v>
      </c>
      <c r="W67" s="230"/>
      <c r="X67" s="233" t="e">
        <f t="shared" si="10"/>
        <v>#REF!</v>
      </c>
      <c r="Y67" s="230"/>
      <c r="Z67" s="230"/>
      <c r="AA67" s="230"/>
      <c r="AB67" s="230" t="e">
        <f>#REF!</f>
        <v>#REF!</v>
      </c>
      <c r="AC67" s="230" t="e">
        <f>#REF!</f>
        <v>#REF!</v>
      </c>
      <c r="AD67" s="230" t="e">
        <f>#REF!</f>
        <v>#REF!</v>
      </c>
      <c r="AE67" s="230" t="e">
        <f>#REF!</f>
        <v>#REF!</v>
      </c>
      <c r="AF67" s="230"/>
      <c r="AG67" s="230" t="e">
        <f t="shared" si="11"/>
        <v>#REF!</v>
      </c>
    </row>
    <row r="68" spans="1:33" x14ac:dyDescent="0.25">
      <c r="A68" s="242"/>
      <c r="B68" s="228" t="e">
        <f>#REF!</f>
        <v>#REF!</v>
      </c>
      <c r="C68" s="229" t="e">
        <f>#REF!</f>
        <v>#REF!</v>
      </c>
      <c r="D68" s="242"/>
      <c r="E68" s="228" t="e">
        <f>#REF!</f>
        <v>#REF!</v>
      </c>
      <c r="F68" s="261" t="e">
        <f>#REF!</f>
        <v>#REF!</v>
      </c>
      <c r="G68" s="261" t="e">
        <f>#REF!</f>
        <v>#REF!</v>
      </c>
      <c r="H68" s="230"/>
      <c r="I68" s="230" t="e">
        <f t="shared" si="7"/>
        <v>#REF!</v>
      </c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30" t="e">
        <f t="shared" si="8"/>
        <v>#REF!</v>
      </c>
      <c r="V68" s="24" t="e">
        <f t="shared" si="9"/>
        <v>#REF!</v>
      </c>
      <c r="W68" s="230"/>
      <c r="X68" s="233" t="e">
        <f t="shared" si="10"/>
        <v>#REF!</v>
      </c>
      <c r="Y68" s="230"/>
      <c r="Z68" s="230"/>
      <c r="AA68" s="230"/>
      <c r="AB68" s="230" t="e">
        <f>#REF!</f>
        <v>#REF!</v>
      </c>
      <c r="AC68" s="230" t="e">
        <f>#REF!</f>
        <v>#REF!</v>
      </c>
      <c r="AD68" s="230" t="e">
        <f>#REF!</f>
        <v>#REF!</v>
      </c>
      <c r="AE68" s="230" t="e">
        <f>#REF!</f>
        <v>#REF!</v>
      </c>
      <c r="AF68" s="230"/>
      <c r="AG68" s="230" t="e">
        <f t="shared" si="11"/>
        <v>#REF!</v>
      </c>
    </row>
    <row r="69" spans="1:33" x14ac:dyDescent="0.25">
      <c r="A69" s="242"/>
      <c r="B69" s="228"/>
      <c r="C69" s="229" t="e">
        <f>#REF!</f>
        <v>#REF!</v>
      </c>
      <c r="D69" s="242"/>
      <c r="E69" s="241"/>
      <c r="F69" s="230" t="e">
        <f>SUM(F54:F68)</f>
        <v>#REF!</v>
      </c>
      <c r="G69" s="230" t="e">
        <f t="shared" ref="G69" si="12">SUM(G54:G68)</f>
        <v>#REF!</v>
      </c>
      <c r="H69" s="230"/>
      <c r="I69" s="230" t="e">
        <f>SUM(I54:I68)</f>
        <v>#REF!</v>
      </c>
      <c r="J69" s="230"/>
      <c r="K69" s="230"/>
      <c r="L69" s="230"/>
      <c r="M69" s="230"/>
      <c r="N69" s="242"/>
      <c r="O69" s="242"/>
      <c r="P69" s="242"/>
      <c r="Q69" s="242"/>
      <c r="R69" s="242"/>
      <c r="S69" s="242"/>
      <c r="T69" s="242"/>
      <c r="U69" s="230" t="e">
        <f>SUM(U54:U68)</f>
        <v>#REF!</v>
      </c>
      <c r="V69" s="230" t="e">
        <f>SUM(V54:V68)</f>
        <v>#REF!</v>
      </c>
      <c r="W69" s="230"/>
      <c r="X69" s="230" t="e">
        <f>SUM(X54:X68)</f>
        <v>#REF!</v>
      </c>
      <c r="Y69" s="230"/>
      <c r="Z69" s="230"/>
      <c r="AA69" s="230"/>
      <c r="AB69" s="230" t="e">
        <f>SUM(AB54:AB68)</f>
        <v>#REF!</v>
      </c>
      <c r="AC69" s="28"/>
      <c r="AD69" s="28"/>
      <c r="AE69" s="230" t="e">
        <f>SUM(AE54:AE68)</f>
        <v>#REF!</v>
      </c>
      <c r="AF69" s="28"/>
      <c r="AG69" s="230" t="e">
        <f>SUM(AG54:AG68)</f>
        <v>#REF!</v>
      </c>
    </row>
    <row r="70" spans="1:33" x14ac:dyDescent="0.25">
      <c r="A70" s="242"/>
      <c r="B70" s="228" t="e">
        <f>#REF!</f>
        <v>#REF!</v>
      </c>
      <c r="C70" s="229" t="e">
        <f>#REF!</f>
        <v>#REF!</v>
      </c>
      <c r="D70" s="242"/>
      <c r="E70" s="241" t="e">
        <f>#REF!</f>
        <v>#REF!</v>
      </c>
      <c r="F70" s="230" t="e">
        <f>#REF!</f>
        <v>#REF!</v>
      </c>
      <c r="G70" s="230" t="e">
        <f>#REF!</f>
        <v>#REF!</v>
      </c>
      <c r="H70" s="230"/>
      <c r="I70" s="230" t="e">
        <f>F70+G70</f>
        <v>#REF!</v>
      </c>
      <c r="J70" s="242"/>
      <c r="K70" s="242"/>
      <c r="L70" s="242"/>
      <c r="M70" s="242"/>
      <c r="N70" s="242"/>
      <c r="O70" s="243"/>
      <c r="P70" s="242"/>
      <c r="Q70" s="242"/>
      <c r="R70" s="242"/>
      <c r="S70" s="242"/>
      <c r="T70" s="242"/>
      <c r="U70" s="230" t="e">
        <f t="shared" si="8"/>
        <v>#REF!</v>
      </c>
      <c r="V70" s="230" t="e">
        <f t="shared" si="8"/>
        <v>#REF!</v>
      </c>
      <c r="W70" s="230"/>
      <c r="X70" s="233" t="e">
        <f t="shared" si="10"/>
        <v>#REF!</v>
      </c>
      <c r="Y70" s="230"/>
      <c r="Z70" s="230"/>
      <c r="AA70" s="230"/>
      <c r="AB70" s="230"/>
      <c r="AC70" s="230"/>
      <c r="AD70" s="230"/>
      <c r="AE70" s="230"/>
      <c r="AF70" s="230"/>
      <c r="AG70" s="230"/>
    </row>
    <row r="71" spans="1:33" x14ac:dyDescent="0.25">
      <c r="A71" s="242"/>
      <c r="B71" s="228" t="e">
        <f>#REF!</f>
        <v>#REF!</v>
      </c>
      <c r="C71" s="229" t="e">
        <f>#REF!</f>
        <v>#REF!</v>
      </c>
      <c r="D71" s="242"/>
      <c r="E71" s="241" t="e">
        <f>#REF!</f>
        <v>#REF!</v>
      </c>
      <c r="F71" s="230" t="e">
        <f>#REF!</f>
        <v>#REF!</v>
      </c>
      <c r="G71" s="230" t="e">
        <f>#REF!</f>
        <v>#REF!</v>
      </c>
      <c r="H71" s="230"/>
      <c r="I71" s="230" t="e">
        <f>F71+G71</f>
        <v>#REF!</v>
      </c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30" t="e">
        <f t="shared" si="8"/>
        <v>#REF!</v>
      </c>
      <c r="V71" s="230" t="e">
        <f t="shared" si="8"/>
        <v>#REF!</v>
      </c>
      <c r="W71" s="230"/>
      <c r="X71" s="233" t="e">
        <f t="shared" si="10"/>
        <v>#REF!</v>
      </c>
      <c r="Y71" s="230"/>
      <c r="Z71" s="230"/>
      <c r="AA71" s="230"/>
      <c r="AB71" s="230"/>
      <c r="AC71" s="230"/>
      <c r="AD71" s="230"/>
      <c r="AE71" s="230"/>
      <c r="AF71" s="230"/>
      <c r="AG71" s="230"/>
    </row>
    <row r="72" spans="1:33" x14ac:dyDescent="0.25">
      <c r="A72" s="242"/>
      <c r="B72" s="228"/>
      <c r="C72" s="229" t="e">
        <f>#REF!</f>
        <v>#REF!</v>
      </c>
      <c r="D72" s="242"/>
      <c r="E72" s="242"/>
      <c r="F72" s="230" t="e">
        <f>F52+F69+F70+F71</f>
        <v>#REF!</v>
      </c>
      <c r="G72" s="230" t="e">
        <f t="shared" ref="G72" si="13">G52+G69+G70+G71</f>
        <v>#REF!</v>
      </c>
      <c r="H72" s="230"/>
      <c r="I72" s="230" t="e">
        <f>I52+I69+I70+I71</f>
        <v>#REF!</v>
      </c>
      <c r="J72" s="230"/>
      <c r="K72" s="230">
        <f t="shared" ref="K72" si="14">K52+K69+K70+K71</f>
        <v>0</v>
      </c>
      <c r="L72" s="230">
        <f t="shared" ref="L72" si="15">L52+L69+L70+L71</f>
        <v>0</v>
      </c>
      <c r="M72" s="242"/>
      <c r="N72" s="242"/>
      <c r="O72" s="242"/>
      <c r="P72" s="242"/>
      <c r="Q72" s="242"/>
      <c r="R72" s="242"/>
      <c r="S72" s="242"/>
      <c r="T72" s="242"/>
      <c r="U72" s="230" t="e">
        <f t="shared" si="8"/>
        <v>#REF!</v>
      </c>
      <c r="V72" s="230" t="e">
        <f t="shared" si="8"/>
        <v>#REF!</v>
      </c>
      <c r="W72" s="230"/>
      <c r="X72" s="230" t="e">
        <f t="shared" ref="X72" si="16">I72-M72</f>
        <v>#REF!</v>
      </c>
      <c r="Y72" s="230"/>
      <c r="Z72" s="230"/>
      <c r="AA72" s="230"/>
      <c r="AB72" s="230" t="e">
        <f>AB52+AB69</f>
        <v>#REF!</v>
      </c>
      <c r="AC72" s="230">
        <f t="shared" ref="AC72:AG72" si="17">AC52+AC69</f>
        <v>0</v>
      </c>
      <c r="AD72" s="230">
        <f t="shared" si="17"/>
        <v>0</v>
      </c>
      <c r="AE72" s="230" t="e">
        <f t="shared" si="17"/>
        <v>#REF!</v>
      </c>
      <c r="AF72" s="230"/>
      <c r="AG72" s="230" t="e">
        <f t="shared" si="17"/>
        <v>#REF!</v>
      </c>
    </row>
    <row r="73" spans="1:33" x14ac:dyDescent="0.25">
      <c r="B73" s="260"/>
      <c r="C73" s="260"/>
      <c r="AE73" s="452" t="s">
        <v>300</v>
      </c>
      <c r="AF73" s="452"/>
    </row>
    <row r="74" spans="1:33" x14ac:dyDescent="0.25">
      <c r="B74" s="260"/>
      <c r="C74" s="260"/>
      <c r="AF74" s="248"/>
    </row>
    <row r="75" spans="1:33" x14ac:dyDescent="0.25">
      <c r="B75" s="260"/>
      <c r="C75" s="260"/>
    </row>
    <row r="76" spans="1:33" x14ac:dyDescent="0.25">
      <c r="B76" s="260"/>
      <c r="C76" s="260"/>
    </row>
    <row r="77" spans="1:33" x14ac:dyDescent="0.25">
      <c r="B77" s="260"/>
      <c r="C77" s="260"/>
    </row>
    <row r="78" spans="1:33" x14ac:dyDescent="0.25">
      <c r="B78" s="260"/>
      <c r="C78" s="260"/>
    </row>
    <row r="79" spans="1:33" x14ac:dyDescent="0.25">
      <c r="B79" s="260"/>
      <c r="C79" s="260"/>
    </row>
    <row r="80" spans="1:33" x14ac:dyDescent="0.25">
      <c r="B80" s="260"/>
      <c r="C80" s="260"/>
      <c r="AB80" s="248" t="s">
        <v>301</v>
      </c>
    </row>
    <row r="81" spans="2:3" x14ac:dyDescent="0.25">
      <c r="B81" s="260"/>
      <c r="C81" s="260"/>
    </row>
    <row r="82" spans="2:3" x14ac:dyDescent="0.25">
      <c r="B82" s="260"/>
      <c r="C82" s="260"/>
    </row>
    <row r="83" spans="2:3" x14ac:dyDescent="0.25">
      <c r="B83" s="260"/>
      <c r="C83" s="260"/>
    </row>
    <row r="84" spans="2:3" x14ac:dyDescent="0.25">
      <c r="B84" s="260"/>
      <c r="C84" s="260"/>
    </row>
    <row r="85" spans="2:3" x14ac:dyDescent="0.25">
      <c r="B85" s="260"/>
      <c r="C85" s="260"/>
    </row>
    <row r="86" spans="2:3" x14ac:dyDescent="0.25">
      <c r="B86" s="260"/>
      <c r="C86" s="260"/>
    </row>
    <row r="87" spans="2:3" x14ac:dyDescent="0.25">
      <c r="B87" s="260"/>
      <c r="C87" s="260"/>
    </row>
    <row r="88" spans="2:3" x14ac:dyDescent="0.25">
      <c r="B88" s="260"/>
      <c r="C88" s="260"/>
    </row>
    <row r="89" spans="2:3" x14ac:dyDescent="0.25">
      <c r="B89" s="260"/>
      <c r="C89" s="260"/>
    </row>
  </sheetData>
  <mergeCells count="36">
    <mergeCell ref="M7:M8"/>
    <mergeCell ref="Z7:Z8"/>
    <mergeCell ref="AA7:AA8"/>
    <mergeCell ref="AB7:AB8"/>
    <mergeCell ref="V7:V8"/>
    <mergeCell ref="B7:B8"/>
    <mergeCell ref="C7:C8"/>
    <mergeCell ref="D7:D8"/>
    <mergeCell ref="E7:E8"/>
    <mergeCell ref="L7:L8"/>
    <mergeCell ref="F7:F8"/>
    <mergeCell ref="G7:G8"/>
    <mergeCell ref="J7:J8"/>
    <mergeCell ref="K7:K8"/>
    <mergeCell ref="A6:A8"/>
    <mergeCell ref="J6:O6"/>
    <mergeCell ref="R6:X6"/>
    <mergeCell ref="X7:X8"/>
    <mergeCell ref="Y7:Y8"/>
    <mergeCell ref="H7:H8"/>
    <mergeCell ref="I6:I8"/>
    <mergeCell ref="B6:H6"/>
    <mergeCell ref="W7:W8"/>
    <mergeCell ref="N7:N8"/>
    <mergeCell ref="O7:O8"/>
    <mergeCell ref="R7:R8"/>
    <mergeCell ref="S7:S8"/>
    <mergeCell ref="T7:T8"/>
    <mergeCell ref="U7:U8"/>
    <mergeCell ref="Y6:AG6"/>
    <mergeCell ref="AC7:AC8"/>
    <mergeCell ref="AD7:AD8"/>
    <mergeCell ref="AE7:AE8"/>
    <mergeCell ref="AG7:AG8"/>
    <mergeCell ref="AE73:AF73"/>
    <mergeCell ref="AF7:AF8"/>
  </mergeCells>
  <printOptions horizontalCentered="1"/>
  <pageMargins left="0.45" right="0.25" top="0.25" bottom="0.5" header="0.3" footer="0"/>
  <pageSetup paperSize="9" scale="73" orientation="landscape" r:id="rId1"/>
  <rowBreaks count="2" manualBreakCount="2">
    <brk id="47" max="32" man="1"/>
    <brk id="80" max="32" man="1"/>
  </rowBreaks>
  <ignoredErrors>
    <ignoredError sqref="I69 U69:X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Budget (Mar 14)</vt:lpstr>
      <vt:lpstr>Budget</vt:lpstr>
      <vt:lpstr>পরিশিষ্ট-২ (২৩-২৪) খসড়া</vt:lpstr>
      <vt:lpstr>Summary Code</vt:lpstr>
      <vt:lpstr>Details Code</vt:lpstr>
      <vt:lpstr>Quarterly Activity Plan</vt:lpstr>
      <vt:lpstr>২০২৩-২৪ কোড ভিত্তিক</vt:lpstr>
      <vt:lpstr>২০২৩-২৪ কিসি্ত্তওয়ারী</vt:lpstr>
      <vt:lpstr>২০২৩-২৪ সংলগ্নী-১</vt:lpstr>
      <vt:lpstr>সংলগ্নী-১</vt:lpstr>
      <vt:lpstr>সংলগ্নী-১ (২)</vt:lpstr>
      <vt:lpstr>GoB_Revenue_Songlogni_1_1</vt:lpstr>
      <vt:lpstr>GoB_Revenue_Songlogni_1_2</vt:lpstr>
      <vt:lpstr>'২০২৩-২৪ কিসি্ত্তওয়ারী'!Print_Area</vt:lpstr>
      <vt:lpstr>'২০২৩-২৪ কোড ভিত্তিক'!Print_Area</vt:lpstr>
      <vt:lpstr>'২০২৩-২৪ সংলগ্নী-১'!Print_Area</vt:lpstr>
      <vt:lpstr>Budget!Print_Area</vt:lpstr>
      <vt:lpstr>'Budget (Mar 14)'!Print_Area</vt:lpstr>
      <vt:lpstr>'Details Code'!Print_Area</vt:lpstr>
      <vt:lpstr>'Quarterly Activity Plan'!Print_Area</vt:lpstr>
      <vt:lpstr>'Summary Code'!Print_Area</vt:lpstr>
      <vt:lpstr>'পরিশিষ্ট-২ (২৩-২৪) খসড়া'!Print_Area</vt:lpstr>
      <vt:lpstr>'সংলগ্নী-১'!Print_Area</vt:lpstr>
      <vt:lpstr>'২০২৩-২৪ কিসি্ত্তওয়ারী'!Print_Titles</vt:lpstr>
      <vt:lpstr>'২০২৩-২৪ কোড ভিত্তিক'!Print_Titles</vt:lpstr>
      <vt:lpstr>'২০২৩-২৪ সংলগ্নী-১'!Print_Titles</vt:lpstr>
      <vt:lpstr>Budget!Print_Titles</vt:lpstr>
      <vt:lpstr>'Budget (Mar 14)'!Print_Titles</vt:lpstr>
      <vt:lpstr>'Quarterly Activity Plan'!Print_Titles</vt:lpstr>
      <vt:lpstr>'পরিশিষ্ট-২ (২৩-২৪) খসড়া'!Print_Titles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UGC</cp:lastModifiedBy>
  <cp:lastPrinted>2025-01-30T07:53:01Z</cp:lastPrinted>
  <dcterms:created xsi:type="dcterms:W3CDTF">2019-12-17T08:52:18Z</dcterms:created>
  <dcterms:modified xsi:type="dcterms:W3CDTF">2025-02-05T05:15:26Z</dcterms:modified>
</cp:coreProperties>
</file>